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1 Miastko\PRZETARGI\2020 PRZETARGI\22 LEKI\Przygotowanie\"/>
    </mc:Choice>
  </mc:AlternateContent>
  <xr:revisionPtr revIDLastSave="0" documentId="8_{C8C9FF6E-4FC9-4FE2-BEF1-9F05218B3D8A}" xr6:coauthVersionLast="45" xr6:coauthVersionMax="45" xr10:uidLastSave="{00000000-0000-0000-0000-000000000000}"/>
  <bookViews>
    <workbookView xWindow="-120" yWindow="-120" windowWidth="20730" windowHeight="11310" tabRatio="950" firstSheet="6" activeTab="35" xr2:uid="{00000000-000D-0000-FFFF-FFFF00000000}"/>
  </bookViews>
  <sheets>
    <sheet name="1" sheetId="2" r:id="rId1"/>
    <sheet name="2" sheetId="4" r:id="rId2"/>
    <sheet name="3" sheetId="63" r:id="rId3"/>
    <sheet name="4" sheetId="64" r:id="rId4"/>
    <sheet name="5" sheetId="65" r:id="rId5"/>
    <sheet name="6" sheetId="53" r:id="rId6"/>
    <sheet name="7" sheetId="66" r:id="rId7"/>
    <sheet name="8" sheetId="69" r:id="rId8"/>
    <sheet name="9" sheetId="59" r:id="rId9"/>
    <sheet name="10" sheetId="15" r:id="rId10"/>
    <sheet name="11" sheetId="9" r:id="rId11"/>
    <sheet name="12" sheetId="7" r:id="rId12"/>
    <sheet name="13" sheetId="67" r:id="rId13"/>
    <sheet name="14" sheetId="21" r:id="rId14"/>
    <sheet name="15" sheetId="52" r:id="rId15"/>
    <sheet name="16" sheetId="11" r:id="rId16"/>
    <sheet name="17" sheetId="46" r:id="rId17"/>
    <sheet name="18" sheetId="47" r:id="rId18"/>
    <sheet name="19" sheetId="17" r:id="rId19"/>
    <sheet name="20" sheetId="30" r:id="rId20"/>
    <sheet name="21" sheetId="45" r:id="rId21"/>
    <sheet name="22" sheetId="32" r:id="rId22"/>
    <sheet name="23" sheetId="61" r:id="rId23"/>
    <sheet name="24" sheetId="68" r:id="rId24"/>
    <sheet name="25" sheetId="24" r:id="rId25"/>
    <sheet name="26" sheetId="56" r:id="rId26"/>
    <sheet name="27" sheetId="62" r:id="rId27"/>
    <sheet name="28" sheetId="8" r:id="rId28"/>
    <sheet name="29" sheetId="16" r:id="rId29"/>
    <sheet name="30" sheetId="13" r:id="rId30"/>
    <sheet name="31" sheetId="6" r:id="rId31"/>
    <sheet name="32" sheetId="3" r:id="rId32"/>
    <sheet name="33" sheetId="33" r:id="rId33"/>
    <sheet name="34" sheetId="71" r:id="rId34"/>
    <sheet name="35" sheetId="72" r:id="rId35"/>
    <sheet name="36" sheetId="73" r:id="rId36"/>
    <sheet name="Zestawienie" sheetId="50" state="hidden" r:id="rId37"/>
    <sheet name="Wniosek" sheetId="51" state="hidden" r:id="rId38"/>
    <sheet name="Plan zam." sheetId="54" state="hidden" r:id="rId39"/>
  </sheets>
  <definedNames>
    <definedName name="_xlnm._FilterDatabase" localSheetId="0" hidden="1">'1'!$A$5:$L$105</definedName>
    <definedName name="_xlnm._FilterDatabase" localSheetId="9" hidden="1">'10'!$A$5:$L$5</definedName>
    <definedName name="_xlnm._FilterDatabase" localSheetId="10" hidden="1">'11'!$A$5:$L$5</definedName>
    <definedName name="_xlnm._FilterDatabase" localSheetId="12" hidden="1">'13'!$A$5:$L$9</definedName>
    <definedName name="_xlnm._FilterDatabase" localSheetId="13" hidden="1">'14'!$A$5:$L$7</definedName>
    <definedName name="_xlnm._FilterDatabase" localSheetId="14" hidden="1">'15'!$A$5:$K$33</definedName>
    <definedName name="_xlnm._FilterDatabase" localSheetId="15">'16'!$A$5:$L$5</definedName>
    <definedName name="_xlnm._FilterDatabase" localSheetId="16">'17'!$A$5:$L$12</definedName>
    <definedName name="_xlnm._FilterDatabase" localSheetId="17">'18'!$A$5:$L$11</definedName>
    <definedName name="_xlnm._FilterDatabase" localSheetId="18">'19'!$A$5:$L$5</definedName>
    <definedName name="_xlnm._FilterDatabase" localSheetId="1" hidden="1">'2'!$A$5:$L$48</definedName>
    <definedName name="_xlnm._FilterDatabase" localSheetId="20" hidden="1">'21'!$A$5:$L$8</definedName>
    <definedName name="_xlnm._FilterDatabase" localSheetId="22" hidden="1">'23'!$A$5:$L$6</definedName>
    <definedName name="_xlnm._FilterDatabase" localSheetId="23" hidden="1">'24'!$A$5:$L$7</definedName>
    <definedName name="_xlnm._FilterDatabase" localSheetId="24" hidden="1">'25'!$A$5:$L$8</definedName>
    <definedName name="_xlnm._FilterDatabase" localSheetId="25" hidden="1">'26'!$A$5:$L$7</definedName>
    <definedName name="_xlnm._FilterDatabase" localSheetId="26" hidden="1">'27'!$A$5:$L$6</definedName>
    <definedName name="_xlnm._FilterDatabase" localSheetId="2" hidden="1">'3'!$A$5:$L$51</definedName>
    <definedName name="_xlnm._FilterDatabase" localSheetId="31" hidden="1">'32'!$A$5:$L$38</definedName>
    <definedName name="_xlnm._FilterDatabase" localSheetId="32">'33'!$A$5:$L$5</definedName>
    <definedName name="_xlnm._FilterDatabase" localSheetId="33">'34'!$A$5:$L$5</definedName>
    <definedName name="_xlnm._FilterDatabase" localSheetId="35">'36'!$A$5:$L$5</definedName>
    <definedName name="_xlnm._FilterDatabase" localSheetId="3" hidden="1">'4'!$A$5:$L$75</definedName>
    <definedName name="_xlnm._FilterDatabase" localSheetId="4" hidden="1">'5'!$A$5:$L$63</definedName>
    <definedName name="_xlnm._FilterDatabase" localSheetId="5" hidden="1">'6'!$A$5:$L$10</definedName>
    <definedName name="_xlnm._FilterDatabase" localSheetId="6" hidden="1">'7'!$A$5:$L$63</definedName>
    <definedName name="_xlnm._FilterDatabase" localSheetId="7" hidden="1">'8'!$A$5:$L$51</definedName>
    <definedName name="_xlnm._FilterDatabase" localSheetId="8" hidden="1">'9'!$A$5:$L$56</definedName>
    <definedName name="_xlnm._FilterDatabase" localSheetId="36" hidden="1">Zestawienie!$B$4:$F$4</definedName>
    <definedName name="A0" localSheetId="10">#REF!</definedName>
    <definedName name="A0" localSheetId="12">#REF!</definedName>
    <definedName name="A0" localSheetId="13">#REF!</definedName>
    <definedName name="A0" localSheetId="14">#REF!</definedName>
    <definedName name="A0" localSheetId="17">#REF!</definedName>
    <definedName name="A0" localSheetId="19">#REF!</definedName>
    <definedName name="A0" localSheetId="20">#REF!</definedName>
    <definedName name="A0" localSheetId="21">#REF!</definedName>
    <definedName name="A0" localSheetId="22">#REF!</definedName>
    <definedName name="A0" localSheetId="23">#REF!</definedName>
    <definedName name="A0" localSheetId="24">#REF!</definedName>
    <definedName name="A0" localSheetId="25">#REF!</definedName>
    <definedName name="A0" localSheetId="26">#REF!</definedName>
    <definedName name="A0" localSheetId="2">#REF!</definedName>
    <definedName name="A0" localSheetId="30">#REF!</definedName>
    <definedName name="A0" localSheetId="32">#REF!</definedName>
    <definedName name="A0" localSheetId="35">#REF!</definedName>
    <definedName name="A0" localSheetId="3">#REF!</definedName>
    <definedName name="A0" localSheetId="4">#REF!</definedName>
    <definedName name="A0" localSheetId="5">#REF!</definedName>
    <definedName name="A0" localSheetId="6">#REF!</definedName>
    <definedName name="A0" localSheetId="7">#REF!</definedName>
    <definedName name="A0" localSheetId="8">#REF!</definedName>
    <definedName name="A0">#REF!</definedName>
    <definedName name="_xlnm.Print_Area" localSheetId="16">'17'!$A$1:$L$27</definedName>
    <definedName name="_xlnm.Print_Area" localSheetId="17">'18'!$A$1:$L$26</definedName>
    <definedName name="_xlnm.Print_Area" localSheetId="37">Wniosek!$A$1:$I$104</definedName>
  </definedNames>
  <calcPr calcId="181029"/>
</workbook>
</file>

<file path=xl/calcChain.xml><?xml version="1.0" encoding="utf-8"?>
<calcChain xmlns="http://schemas.openxmlformats.org/spreadsheetml/2006/main">
  <c r="A7" i="73" l="1"/>
  <c r="A8" i="73" s="1"/>
  <c r="A9" i="73" s="1"/>
  <c r="A10" i="73" s="1"/>
  <c r="L7" i="6"/>
  <c r="L27" i="6"/>
  <c r="J7" i="6"/>
  <c r="J8" i="6"/>
  <c r="L8" i="6" s="1"/>
  <c r="J9" i="6"/>
  <c r="L9" i="6" s="1"/>
  <c r="J10" i="6"/>
  <c r="L10" i="6" s="1"/>
  <c r="J11" i="6"/>
  <c r="L11" i="6" s="1"/>
  <c r="J12" i="6"/>
  <c r="L12" i="6" s="1"/>
  <c r="J13" i="6"/>
  <c r="L13" i="6" s="1"/>
  <c r="J14" i="6"/>
  <c r="L14" i="6" s="1"/>
  <c r="J15" i="6"/>
  <c r="L15" i="6" s="1"/>
  <c r="J16" i="6"/>
  <c r="L16" i="6" s="1"/>
  <c r="J17" i="6"/>
  <c r="L17" i="6" s="1"/>
  <c r="J18" i="6"/>
  <c r="L18" i="6" s="1"/>
  <c r="J19" i="6"/>
  <c r="L19" i="6" s="1"/>
  <c r="J20" i="6"/>
  <c r="L20" i="6" s="1"/>
  <c r="J21" i="6"/>
  <c r="L21" i="6" s="1"/>
  <c r="J22" i="6"/>
  <c r="L22" i="6" s="1"/>
  <c r="J23" i="6"/>
  <c r="L23" i="6" s="1"/>
  <c r="J24" i="6"/>
  <c r="L24" i="6" s="1"/>
  <c r="J25" i="6"/>
  <c r="L25" i="6" s="1"/>
  <c r="J26" i="6"/>
  <c r="L26" i="6" s="1"/>
  <c r="J27" i="6"/>
  <c r="J28" i="6"/>
  <c r="L28" i="6" s="1"/>
  <c r="J29" i="6"/>
  <c r="L29" i="6" s="1"/>
  <c r="J30" i="6"/>
  <c r="L30" i="6" s="1"/>
  <c r="J31" i="6"/>
  <c r="L31" i="6" s="1"/>
  <c r="J32" i="6"/>
  <c r="L32" i="6" s="1"/>
  <c r="J33" i="6"/>
  <c r="L33" i="6" s="1"/>
  <c r="L22" i="3"/>
  <c r="J7" i="3"/>
  <c r="L7" i="3" s="1"/>
  <c r="J8" i="3"/>
  <c r="L8" i="3" s="1"/>
  <c r="J9" i="3"/>
  <c r="L9" i="3" s="1"/>
  <c r="J10" i="3"/>
  <c r="L10" i="3" s="1"/>
  <c r="J11" i="3"/>
  <c r="L11" i="3" s="1"/>
  <c r="J12" i="3"/>
  <c r="L12" i="3" s="1"/>
  <c r="J13" i="3"/>
  <c r="L13" i="3" s="1"/>
  <c r="J14" i="3"/>
  <c r="L14" i="3" s="1"/>
  <c r="J15" i="3"/>
  <c r="L15" i="3" s="1"/>
  <c r="J16" i="3"/>
  <c r="L16" i="3" s="1"/>
  <c r="J17" i="3"/>
  <c r="L17" i="3" s="1"/>
  <c r="J18" i="3"/>
  <c r="L18" i="3" s="1"/>
  <c r="J19" i="3"/>
  <c r="L19" i="3" s="1"/>
  <c r="J20" i="3"/>
  <c r="L20" i="3" s="1"/>
  <c r="J21" i="3"/>
  <c r="L21" i="3" s="1"/>
  <c r="J22" i="3"/>
  <c r="J23" i="3"/>
  <c r="L23" i="3" s="1"/>
  <c r="J24" i="3"/>
  <c r="L24" i="3" s="1"/>
  <c r="J25" i="3"/>
  <c r="L25" i="3" s="1"/>
  <c r="J26" i="3"/>
  <c r="L26" i="3" s="1"/>
  <c r="J27" i="3"/>
  <c r="L27" i="3" s="1"/>
  <c r="J28" i="3"/>
  <c r="L28" i="3" s="1"/>
  <c r="J29" i="3"/>
  <c r="L29" i="3" s="1"/>
  <c r="J30" i="3"/>
  <c r="L30" i="3" s="1"/>
  <c r="J31" i="3"/>
  <c r="L31" i="3" s="1"/>
  <c r="J32" i="3"/>
  <c r="L32" i="3" s="1"/>
  <c r="J33" i="3"/>
  <c r="L33" i="3" s="1"/>
  <c r="J34" i="3"/>
  <c r="L34" i="3" s="1"/>
  <c r="J35" i="3"/>
  <c r="L35" i="3" s="1"/>
  <c r="J36" i="3"/>
  <c r="L36" i="3" s="1"/>
  <c r="J37" i="3"/>
  <c r="L37" i="3" s="1"/>
  <c r="J7" i="15"/>
  <c r="J8" i="15"/>
  <c r="J9" i="15"/>
  <c r="J10" i="15"/>
  <c r="L10" i="15" s="1"/>
  <c r="J11" i="15"/>
  <c r="L11" i="15" s="1"/>
  <c r="J12" i="15"/>
  <c r="L12" i="15" s="1"/>
  <c r="J13" i="15"/>
  <c r="L13" i="15" s="1"/>
  <c r="J14" i="15"/>
  <c r="L14" i="15" s="1"/>
  <c r="J7" i="59"/>
  <c r="L7" i="59" s="1"/>
  <c r="J8" i="59"/>
  <c r="L8" i="59" s="1"/>
  <c r="J9" i="59"/>
  <c r="L9" i="59" s="1"/>
  <c r="J10" i="59"/>
  <c r="L10" i="59" s="1"/>
  <c r="J11" i="59"/>
  <c r="L11" i="59" s="1"/>
  <c r="J12" i="59"/>
  <c r="L12" i="59" s="1"/>
  <c r="J13" i="59"/>
  <c r="L13" i="59" s="1"/>
  <c r="J14" i="59"/>
  <c r="L14" i="59" s="1"/>
  <c r="J15" i="59"/>
  <c r="L15" i="59" s="1"/>
  <c r="J16" i="59"/>
  <c r="L16" i="59" s="1"/>
  <c r="J17" i="59"/>
  <c r="L17" i="59" s="1"/>
  <c r="J18" i="59"/>
  <c r="L18" i="59" s="1"/>
  <c r="J19" i="59"/>
  <c r="L19" i="59" s="1"/>
  <c r="J20" i="59"/>
  <c r="L20" i="59" s="1"/>
  <c r="J21" i="59"/>
  <c r="L21" i="59" s="1"/>
  <c r="J22" i="59"/>
  <c r="L22" i="59" s="1"/>
  <c r="J23" i="59"/>
  <c r="L23" i="59" s="1"/>
  <c r="J24" i="59"/>
  <c r="L24" i="59" s="1"/>
  <c r="J25" i="59"/>
  <c r="L25" i="59" s="1"/>
  <c r="J26" i="59"/>
  <c r="L26" i="59" s="1"/>
  <c r="J27" i="59"/>
  <c r="L27" i="59" s="1"/>
  <c r="J28" i="59"/>
  <c r="L28" i="59" s="1"/>
  <c r="J29" i="59"/>
  <c r="L29" i="59" s="1"/>
  <c r="J30" i="59"/>
  <c r="L30" i="59" s="1"/>
  <c r="J31" i="59"/>
  <c r="L31" i="59" s="1"/>
  <c r="J32" i="59"/>
  <c r="L32" i="59" s="1"/>
  <c r="J33" i="59"/>
  <c r="L33" i="59" s="1"/>
  <c r="J34" i="59"/>
  <c r="L34" i="59" s="1"/>
  <c r="J35" i="59"/>
  <c r="L35" i="59" s="1"/>
  <c r="J36" i="59"/>
  <c r="L36" i="59" s="1"/>
  <c r="J37" i="59"/>
  <c r="L37" i="59" s="1"/>
  <c r="J38" i="59"/>
  <c r="L38" i="59" s="1"/>
  <c r="J39" i="59"/>
  <c r="L39" i="59" s="1"/>
  <c r="J40" i="59"/>
  <c r="L40" i="59" s="1"/>
  <c r="J41" i="59"/>
  <c r="L41" i="59" s="1"/>
  <c r="J42" i="59"/>
  <c r="L42" i="59" s="1"/>
  <c r="J43" i="59"/>
  <c r="L43" i="59" s="1"/>
  <c r="J44" i="59"/>
  <c r="L44" i="59" s="1"/>
  <c r="J45" i="59"/>
  <c r="L45" i="59" s="1"/>
  <c r="J46" i="59"/>
  <c r="L46" i="59" s="1"/>
  <c r="J47" i="59"/>
  <c r="L47" i="59" s="1"/>
  <c r="J48" i="59"/>
  <c r="L48" i="59" s="1"/>
  <c r="J49" i="59"/>
  <c r="L49" i="59" s="1"/>
  <c r="J50" i="59"/>
  <c r="L50" i="59" s="1"/>
  <c r="J51" i="59"/>
  <c r="L51" i="59" s="1"/>
  <c r="J52" i="59"/>
  <c r="L52" i="59" s="1"/>
  <c r="J53" i="59"/>
  <c r="L53" i="59" s="1"/>
  <c r="J54" i="59"/>
  <c r="L54" i="59" s="1"/>
  <c r="J55" i="59"/>
  <c r="L55" i="59" s="1"/>
  <c r="J56" i="59"/>
  <c r="L56" i="59" s="1"/>
  <c r="J7" i="69"/>
  <c r="L7" i="69" s="1"/>
  <c r="J8" i="69"/>
  <c r="J9" i="69"/>
  <c r="L9" i="69" s="1"/>
  <c r="J10" i="69"/>
  <c r="L10" i="69" s="1"/>
  <c r="J11" i="69"/>
  <c r="L11" i="69" s="1"/>
  <c r="J12" i="69"/>
  <c r="J13" i="69"/>
  <c r="L13" i="69" s="1"/>
  <c r="J14" i="69"/>
  <c r="J15" i="69"/>
  <c r="L15" i="69" s="1"/>
  <c r="J16" i="69"/>
  <c r="J17" i="69"/>
  <c r="L17" i="69" s="1"/>
  <c r="J18" i="69"/>
  <c r="J19" i="69"/>
  <c r="J20" i="69"/>
  <c r="J21" i="69"/>
  <c r="L21" i="69" s="1"/>
  <c r="J22" i="69"/>
  <c r="L22" i="69" s="1"/>
  <c r="J23" i="69"/>
  <c r="L23" i="69" s="1"/>
  <c r="J24" i="69"/>
  <c r="J25" i="69"/>
  <c r="L25" i="69" s="1"/>
  <c r="J26" i="69"/>
  <c r="L26" i="69" s="1"/>
  <c r="J27" i="69"/>
  <c r="L27" i="69" s="1"/>
  <c r="J28" i="69"/>
  <c r="J29" i="69"/>
  <c r="L29" i="69" s="1"/>
  <c r="J30" i="69"/>
  <c r="J31" i="69"/>
  <c r="L31" i="69" s="1"/>
  <c r="J32" i="69"/>
  <c r="J33" i="69"/>
  <c r="L33" i="69" s="1"/>
  <c r="J34" i="69"/>
  <c r="J35" i="69"/>
  <c r="L35" i="69" s="1"/>
  <c r="J36" i="69"/>
  <c r="J37" i="69"/>
  <c r="L37" i="69" s="1"/>
  <c r="J38" i="69"/>
  <c r="L38" i="69" s="1"/>
  <c r="J39" i="69"/>
  <c r="L39" i="69" s="1"/>
  <c r="J40" i="69"/>
  <c r="J41" i="69"/>
  <c r="L41" i="69" s="1"/>
  <c r="J42" i="69"/>
  <c r="L42" i="69" s="1"/>
  <c r="J43" i="69"/>
  <c r="L43" i="69" s="1"/>
  <c r="J44" i="69"/>
  <c r="J45" i="69"/>
  <c r="L45" i="69" s="1"/>
  <c r="J46" i="69"/>
  <c r="J47" i="69"/>
  <c r="L47" i="69" s="1"/>
  <c r="J48" i="69"/>
  <c r="J49" i="69"/>
  <c r="L49" i="69" s="1"/>
  <c r="J50" i="69"/>
  <c r="J51" i="69"/>
  <c r="L51" i="69" s="1"/>
  <c r="J7" i="66"/>
  <c r="L7" i="66" s="1"/>
  <c r="J8" i="66"/>
  <c r="L8" i="66" s="1"/>
  <c r="J9" i="66"/>
  <c r="J10" i="66"/>
  <c r="L10" i="66" s="1"/>
  <c r="J11" i="66"/>
  <c r="J12" i="66"/>
  <c r="L12" i="66" s="1"/>
  <c r="J13" i="66"/>
  <c r="J14" i="66"/>
  <c r="L14" i="66" s="1"/>
  <c r="J15" i="66"/>
  <c r="J16" i="66"/>
  <c r="L16" i="66" s="1"/>
  <c r="J17" i="66"/>
  <c r="J18" i="66"/>
  <c r="J19" i="66"/>
  <c r="J20" i="66"/>
  <c r="L20" i="66" s="1"/>
  <c r="J21" i="66"/>
  <c r="J22" i="66"/>
  <c r="L22" i="66" s="1"/>
  <c r="J23" i="66"/>
  <c r="L23" i="66" s="1"/>
  <c r="J24" i="66"/>
  <c r="L24" i="66" s="1"/>
  <c r="J25" i="66"/>
  <c r="J26" i="66"/>
  <c r="L26" i="66" s="1"/>
  <c r="J27" i="66"/>
  <c r="J28" i="66"/>
  <c r="L28" i="66" s="1"/>
  <c r="J29" i="66"/>
  <c r="J30" i="66"/>
  <c r="L30" i="66" s="1"/>
  <c r="J31" i="66"/>
  <c r="L31" i="66" s="1"/>
  <c r="J32" i="66"/>
  <c r="L32" i="66" s="1"/>
  <c r="J33" i="66"/>
  <c r="J34" i="66"/>
  <c r="L34" i="66" s="1"/>
  <c r="J35" i="66"/>
  <c r="J36" i="66"/>
  <c r="J37" i="66"/>
  <c r="J38" i="66"/>
  <c r="L38" i="66" s="1"/>
  <c r="J39" i="66"/>
  <c r="J40" i="66"/>
  <c r="L40" i="66" s="1"/>
  <c r="J41" i="66"/>
  <c r="J42" i="66"/>
  <c r="L42" i="66" s="1"/>
  <c r="J43" i="66"/>
  <c r="J44" i="66"/>
  <c r="L44" i="66" s="1"/>
  <c r="J45" i="66"/>
  <c r="J46" i="66"/>
  <c r="L46" i="66" s="1"/>
  <c r="J47" i="66"/>
  <c r="J48" i="66"/>
  <c r="L48" i="66" s="1"/>
  <c r="J49" i="66"/>
  <c r="J50" i="66"/>
  <c r="L50" i="66" s="1"/>
  <c r="J51" i="66"/>
  <c r="J52" i="66"/>
  <c r="L52" i="66" s="1"/>
  <c r="J53" i="66"/>
  <c r="J54" i="66"/>
  <c r="L54" i="66" s="1"/>
  <c r="J55" i="66"/>
  <c r="L55" i="66" s="1"/>
  <c r="J56" i="66"/>
  <c r="L56" i="66" s="1"/>
  <c r="J57" i="66"/>
  <c r="J58" i="66"/>
  <c r="L58" i="66" s="1"/>
  <c r="J59" i="66"/>
  <c r="J60" i="66"/>
  <c r="L60" i="66" s="1"/>
  <c r="J61" i="66"/>
  <c r="J62" i="66"/>
  <c r="L62" i="66" s="1"/>
  <c r="J63" i="66"/>
  <c r="L18" i="66"/>
  <c r="J6" i="66"/>
  <c r="J7" i="65"/>
  <c r="L7" i="65" s="1"/>
  <c r="J8" i="65"/>
  <c r="L8" i="65" s="1"/>
  <c r="J9" i="65"/>
  <c r="L9" i="65" s="1"/>
  <c r="J10" i="65"/>
  <c r="L10" i="65" s="1"/>
  <c r="J11" i="65"/>
  <c r="L11" i="65" s="1"/>
  <c r="J12" i="65"/>
  <c r="L12" i="65" s="1"/>
  <c r="J13" i="65"/>
  <c r="L13" i="65" s="1"/>
  <c r="J14" i="65"/>
  <c r="L14" i="65" s="1"/>
  <c r="J15" i="65"/>
  <c r="L15" i="65" s="1"/>
  <c r="J16" i="65"/>
  <c r="L16" i="65" s="1"/>
  <c r="J17" i="65"/>
  <c r="L17" i="65" s="1"/>
  <c r="J18" i="65"/>
  <c r="L18" i="65" s="1"/>
  <c r="J19" i="65"/>
  <c r="L19" i="65" s="1"/>
  <c r="J20" i="65"/>
  <c r="L20" i="65" s="1"/>
  <c r="J21" i="65"/>
  <c r="L21" i="65" s="1"/>
  <c r="J22" i="65"/>
  <c r="L22" i="65" s="1"/>
  <c r="J23" i="65"/>
  <c r="L23" i="65" s="1"/>
  <c r="J24" i="65"/>
  <c r="L24" i="65" s="1"/>
  <c r="J25" i="65"/>
  <c r="L25" i="65" s="1"/>
  <c r="J26" i="65"/>
  <c r="L26" i="65" s="1"/>
  <c r="J27" i="65"/>
  <c r="L27" i="65" s="1"/>
  <c r="J28" i="65"/>
  <c r="L28" i="65" s="1"/>
  <c r="J29" i="65"/>
  <c r="L29" i="65" s="1"/>
  <c r="J30" i="65"/>
  <c r="L30" i="65" s="1"/>
  <c r="J31" i="65"/>
  <c r="L31" i="65" s="1"/>
  <c r="J32" i="65"/>
  <c r="L32" i="65" s="1"/>
  <c r="J33" i="65"/>
  <c r="L33" i="65" s="1"/>
  <c r="J34" i="65"/>
  <c r="L34" i="65" s="1"/>
  <c r="J35" i="65"/>
  <c r="L35" i="65" s="1"/>
  <c r="J36" i="65"/>
  <c r="L36" i="65" s="1"/>
  <c r="J37" i="65"/>
  <c r="L37" i="65" s="1"/>
  <c r="J38" i="65"/>
  <c r="L38" i="65" s="1"/>
  <c r="J39" i="65"/>
  <c r="L39" i="65" s="1"/>
  <c r="J40" i="65"/>
  <c r="L40" i="65" s="1"/>
  <c r="J41" i="65"/>
  <c r="L41" i="65" s="1"/>
  <c r="J42" i="65"/>
  <c r="L42" i="65" s="1"/>
  <c r="J43" i="65"/>
  <c r="L43" i="65" s="1"/>
  <c r="J44" i="65"/>
  <c r="L44" i="65" s="1"/>
  <c r="J45" i="65"/>
  <c r="L45" i="65" s="1"/>
  <c r="J46" i="65"/>
  <c r="L46" i="65" s="1"/>
  <c r="J47" i="65"/>
  <c r="L47" i="65" s="1"/>
  <c r="J48" i="65"/>
  <c r="L48" i="65" s="1"/>
  <c r="J49" i="65"/>
  <c r="L49" i="65" s="1"/>
  <c r="J50" i="65"/>
  <c r="L50" i="65" s="1"/>
  <c r="J51" i="65"/>
  <c r="L51" i="65" s="1"/>
  <c r="J52" i="65"/>
  <c r="L52" i="65" s="1"/>
  <c r="J53" i="65"/>
  <c r="L53" i="65" s="1"/>
  <c r="J54" i="65"/>
  <c r="L54" i="65" s="1"/>
  <c r="J55" i="65"/>
  <c r="L55" i="65" s="1"/>
  <c r="J56" i="65"/>
  <c r="L56" i="65" s="1"/>
  <c r="J57" i="65"/>
  <c r="L57" i="65" s="1"/>
  <c r="J58" i="65"/>
  <c r="L58" i="65" s="1"/>
  <c r="J59" i="65"/>
  <c r="L59" i="65" s="1"/>
  <c r="J60" i="65"/>
  <c r="L60" i="65" s="1"/>
  <c r="J61" i="65"/>
  <c r="L61" i="65" s="1"/>
  <c r="J62" i="65"/>
  <c r="L62" i="65" s="1"/>
  <c r="A7" i="65"/>
  <c r="A8" i="65" s="1"/>
  <c r="A9" i="65" s="1"/>
  <c r="A10" i="65" s="1"/>
  <c r="A11" i="65" s="1"/>
  <c r="A12" i="65" s="1"/>
  <c r="A13" i="65" s="1"/>
  <c r="A14" i="65" s="1"/>
  <c r="A15" i="65" s="1"/>
  <c r="A16" i="65" s="1"/>
  <c r="A17" i="65" s="1"/>
  <c r="A18" i="65" s="1"/>
  <c r="A19" i="65" s="1"/>
  <c r="A20" i="65" s="1"/>
  <c r="A21" i="65" s="1"/>
  <c r="A22" i="65" s="1"/>
  <c r="A23" i="65" s="1"/>
  <c r="A24" i="65" s="1"/>
  <c r="A25" i="65" s="1"/>
  <c r="A26" i="65" s="1"/>
  <c r="A27" i="65" s="1"/>
  <c r="A28" i="65" s="1"/>
  <c r="A29" i="65" s="1"/>
  <c r="A30" i="65" s="1"/>
  <c r="A31" i="65" s="1"/>
  <c r="A32" i="65" s="1"/>
  <c r="A33" i="65" s="1"/>
  <c r="A34" i="65" s="1"/>
  <c r="A35" i="65" s="1"/>
  <c r="A36" i="65" s="1"/>
  <c r="A37" i="65" s="1"/>
  <c r="A38" i="65" s="1"/>
  <c r="A39" i="65" s="1"/>
  <c r="A40" i="65" s="1"/>
  <c r="A41" i="65" s="1"/>
  <c r="A42" i="65" s="1"/>
  <c r="A43" i="65" s="1"/>
  <c r="A44" i="65" s="1"/>
  <c r="A45" i="65" s="1"/>
  <c r="A46" i="65" s="1"/>
  <c r="A47" i="65" s="1"/>
  <c r="A48" i="65" s="1"/>
  <c r="A49" i="65" s="1"/>
  <c r="A50" i="65" s="1"/>
  <c r="A51" i="65" s="1"/>
  <c r="A52" i="65" s="1"/>
  <c r="A53" i="65" s="1"/>
  <c r="A54" i="65" s="1"/>
  <c r="A55" i="65" s="1"/>
  <c r="A56" i="65" s="1"/>
  <c r="A57" i="65" s="1"/>
  <c r="A58" i="65" s="1"/>
  <c r="A59" i="65" s="1"/>
  <c r="A60" i="65" s="1"/>
  <c r="A61" i="65" s="1"/>
  <c r="A62" i="65" s="1"/>
  <c r="L8" i="2"/>
  <c r="L16" i="2"/>
  <c r="L40" i="2"/>
  <c r="L48" i="2"/>
  <c r="L72" i="2"/>
  <c r="L80" i="2"/>
  <c r="L104" i="2"/>
  <c r="J7" i="2"/>
  <c r="L7" i="2" s="1"/>
  <c r="J8" i="2"/>
  <c r="J9" i="2"/>
  <c r="L9" i="2" s="1"/>
  <c r="J10" i="2"/>
  <c r="L10" i="2" s="1"/>
  <c r="J11" i="2"/>
  <c r="L11" i="2" s="1"/>
  <c r="J12" i="2"/>
  <c r="L12" i="2" s="1"/>
  <c r="J13" i="2"/>
  <c r="L13" i="2" s="1"/>
  <c r="J14" i="2"/>
  <c r="L14" i="2" s="1"/>
  <c r="J15" i="2"/>
  <c r="L15" i="2" s="1"/>
  <c r="J16" i="2"/>
  <c r="J17" i="2"/>
  <c r="L17" i="2" s="1"/>
  <c r="J18" i="2"/>
  <c r="L18" i="2" s="1"/>
  <c r="J19" i="2"/>
  <c r="L19" i="2" s="1"/>
  <c r="J20" i="2"/>
  <c r="L20" i="2" s="1"/>
  <c r="J21" i="2"/>
  <c r="L21" i="2" s="1"/>
  <c r="J22" i="2"/>
  <c r="L22" i="2" s="1"/>
  <c r="J23" i="2"/>
  <c r="L23" i="2" s="1"/>
  <c r="J24" i="2"/>
  <c r="L24" i="2" s="1"/>
  <c r="J25" i="2"/>
  <c r="L25" i="2" s="1"/>
  <c r="J26" i="2"/>
  <c r="L26" i="2" s="1"/>
  <c r="J27" i="2"/>
  <c r="L27" i="2" s="1"/>
  <c r="J28" i="2"/>
  <c r="L28" i="2" s="1"/>
  <c r="J29" i="2"/>
  <c r="L29" i="2" s="1"/>
  <c r="J30" i="2"/>
  <c r="L30" i="2" s="1"/>
  <c r="J31" i="2"/>
  <c r="L31" i="2" s="1"/>
  <c r="J32" i="2"/>
  <c r="L32" i="2" s="1"/>
  <c r="J33" i="2"/>
  <c r="L33" i="2" s="1"/>
  <c r="J34" i="2"/>
  <c r="L34" i="2" s="1"/>
  <c r="J35" i="2"/>
  <c r="L35" i="2" s="1"/>
  <c r="J36" i="2"/>
  <c r="L36" i="2" s="1"/>
  <c r="J37" i="2"/>
  <c r="L37" i="2" s="1"/>
  <c r="J38" i="2"/>
  <c r="L38" i="2" s="1"/>
  <c r="J39" i="2"/>
  <c r="L39" i="2" s="1"/>
  <c r="J40" i="2"/>
  <c r="J41" i="2"/>
  <c r="L41" i="2" s="1"/>
  <c r="J42" i="2"/>
  <c r="L42" i="2" s="1"/>
  <c r="J43" i="2"/>
  <c r="L43" i="2" s="1"/>
  <c r="J44" i="2"/>
  <c r="L44" i="2" s="1"/>
  <c r="J45" i="2"/>
  <c r="L45" i="2" s="1"/>
  <c r="J46" i="2"/>
  <c r="L46" i="2" s="1"/>
  <c r="J47" i="2"/>
  <c r="L47" i="2" s="1"/>
  <c r="J48" i="2"/>
  <c r="J49" i="2"/>
  <c r="L49" i="2" s="1"/>
  <c r="J50" i="2"/>
  <c r="L50" i="2" s="1"/>
  <c r="J51" i="2"/>
  <c r="L51" i="2" s="1"/>
  <c r="J52" i="2"/>
  <c r="L52" i="2" s="1"/>
  <c r="J53" i="2"/>
  <c r="L53" i="2" s="1"/>
  <c r="J54" i="2"/>
  <c r="L54" i="2" s="1"/>
  <c r="J55" i="2"/>
  <c r="L55" i="2" s="1"/>
  <c r="J56" i="2"/>
  <c r="L56" i="2" s="1"/>
  <c r="J57" i="2"/>
  <c r="L57" i="2" s="1"/>
  <c r="J58" i="2"/>
  <c r="L58" i="2" s="1"/>
  <c r="J59" i="2"/>
  <c r="L59" i="2" s="1"/>
  <c r="J60" i="2"/>
  <c r="L60" i="2" s="1"/>
  <c r="J61" i="2"/>
  <c r="L61" i="2" s="1"/>
  <c r="J62" i="2"/>
  <c r="L62" i="2" s="1"/>
  <c r="J63" i="2"/>
  <c r="L63" i="2" s="1"/>
  <c r="J64" i="2"/>
  <c r="L64" i="2" s="1"/>
  <c r="J65" i="2"/>
  <c r="L65" i="2" s="1"/>
  <c r="J66" i="2"/>
  <c r="L66" i="2" s="1"/>
  <c r="J67" i="2"/>
  <c r="L67" i="2" s="1"/>
  <c r="J68" i="2"/>
  <c r="L68" i="2" s="1"/>
  <c r="J69" i="2"/>
  <c r="L69" i="2" s="1"/>
  <c r="J70" i="2"/>
  <c r="L70" i="2" s="1"/>
  <c r="J71" i="2"/>
  <c r="L71" i="2" s="1"/>
  <c r="J72" i="2"/>
  <c r="J73" i="2"/>
  <c r="L73" i="2" s="1"/>
  <c r="J74" i="2"/>
  <c r="L74" i="2" s="1"/>
  <c r="J75" i="2"/>
  <c r="L75" i="2" s="1"/>
  <c r="J76" i="2"/>
  <c r="L76" i="2" s="1"/>
  <c r="J77" i="2"/>
  <c r="L77" i="2" s="1"/>
  <c r="J78" i="2"/>
  <c r="L78" i="2" s="1"/>
  <c r="J79" i="2"/>
  <c r="L79" i="2" s="1"/>
  <c r="J80" i="2"/>
  <c r="J81" i="2"/>
  <c r="L81" i="2" s="1"/>
  <c r="J82" i="2"/>
  <c r="L82" i="2" s="1"/>
  <c r="J83" i="2"/>
  <c r="L83" i="2" s="1"/>
  <c r="J84" i="2"/>
  <c r="L84" i="2" s="1"/>
  <c r="J85" i="2"/>
  <c r="L85" i="2" s="1"/>
  <c r="J86" i="2"/>
  <c r="L86" i="2" s="1"/>
  <c r="J87" i="2"/>
  <c r="L87" i="2" s="1"/>
  <c r="J88" i="2"/>
  <c r="L88" i="2" s="1"/>
  <c r="J89" i="2"/>
  <c r="L89" i="2" s="1"/>
  <c r="J90" i="2"/>
  <c r="L90" i="2" s="1"/>
  <c r="J91" i="2"/>
  <c r="L91" i="2" s="1"/>
  <c r="J92" i="2"/>
  <c r="L92" i="2" s="1"/>
  <c r="J93" i="2"/>
  <c r="L93" i="2" s="1"/>
  <c r="J94" i="2"/>
  <c r="L94" i="2" s="1"/>
  <c r="J95" i="2"/>
  <c r="L95" i="2" s="1"/>
  <c r="J96" i="2"/>
  <c r="L96" i="2" s="1"/>
  <c r="J97" i="2"/>
  <c r="L97" i="2" s="1"/>
  <c r="J98" i="2"/>
  <c r="L98" i="2" s="1"/>
  <c r="J99" i="2"/>
  <c r="L99" i="2" s="1"/>
  <c r="J100" i="2"/>
  <c r="L100" i="2" s="1"/>
  <c r="J101" i="2"/>
  <c r="L101" i="2" s="1"/>
  <c r="J102" i="2"/>
  <c r="L102" i="2" s="1"/>
  <c r="J103" i="2"/>
  <c r="L103" i="2" s="1"/>
  <c r="J104" i="2"/>
  <c r="J105" i="2"/>
  <c r="L105" i="2" s="1"/>
  <c r="J7" i="73"/>
  <c r="L7" i="73" s="1"/>
  <c r="J8" i="73"/>
  <c r="L8" i="73" s="1"/>
  <c r="J9" i="73"/>
  <c r="L9" i="73" s="1"/>
  <c r="J10" i="73"/>
  <c r="L10" i="73" s="1"/>
  <c r="J6" i="73"/>
  <c r="L6" i="73" s="1"/>
  <c r="L11" i="73" s="1"/>
  <c r="C1" i="73"/>
  <c r="J6" i="72"/>
  <c r="J7" i="72" s="1"/>
  <c r="C1" i="72"/>
  <c r="A7" i="59"/>
  <c r="A8" i="59" s="1"/>
  <c r="A9" i="59" s="1"/>
  <c r="A10" i="59" s="1"/>
  <c r="A11" i="59" s="1"/>
  <c r="A12" i="59" s="1"/>
  <c r="A13" i="59" s="1"/>
  <c r="A14" i="59" s="1"/>
  <c r="A15" i="59" s="1"/>
  <c r="A16" i="59" s="1"/>
  <c r="A17" i="59" s="1"/>
  <c r="A18" i="59" s="1"/>
  <c r="A19" i="59" s="1"/>
  <c r="A20" i="59" s="1"/>
  <c r="A21" i="59" s="1"/>
  <c r="A22" i="59" s="1"/>
  <c r="A23" i="59" s="1"/>
  <c r="A24" i="59" s="1"/>
  <c r="A25" i="59" s="1"/>
  <c r="A26" i="59" s="1"/>
  <c r="A27" i="59" s="1"/>
  <c r="A28" i="59" s="1"/>
  <c r="A29" i="59" s="1"/>
  <c r="A30" i="59" s="1"/>
  <c r="A31" i="59" s="1"/>
  <c r="A32" i="59" s="1"/>
  <c r="A33" i="59" s="1"/>
  <c r="A34" i="59" s="1"/>
  <c r="A35" i="59" s="1"/>
  <c r="A36" i="59" s="1"/>
  <c r="A37" i="59" s="1"/>
  <c r="A38" i="59" s="1"/>
  <c r="A39" i="59" s="1"/>
  <c r="A40" i="59" s="1"/>
  <c r="A41" i="59" s="1"/>
  <c r="A42" i="59" s="1"/>
  <c r="A43" i="59" s="1"/>
  <c r="A44" i="59" s="1"/>
  <c r="A45" i="59" s="1"/>
  <c r="A46" i="59" s="1"/>
  <c r="A47" i="59" s="1"/>
  <c r="A48" i="59" s="1"/>
  <c r="A49" i="59" s="1"/>
  <c r="A50" i="59" s="1"/>
  <c r="A51" i="59" s="1"/>
  <c r="A52" i="59" s="1"/>
  <c r="A53" i="59" s="1"/>
  <c r="A54" i="59" s="1"/>
  <c r="A55" i="59" s="1"/>
  <c r="A56" i="59" s="1"/>
  <c r="L8" i="69"/>
  <c r="L12" i="69"/>
  <c r="L14" i="69"/>
  <c r="L16" i="69"/>
  <c r="L18" i="69"/>
  <c r="L19" i="69"/>
  <c r="L20" i="69"/>
  <c r="L24" i="69"/>
  <c r="L28" i="69"/>
  <c r="L30" i="69"/>
  <c r="L32" i="69"/>
  <c r="L34" i="69"/>
  <c r="L36" i="69"/>
  <c r="L40" i="69"/>
  <c r="L44" i="69"/>
  <c r="L46" i="69"/>
  <c r="L48" i="69"/>
  <c r="L50" i="69"/>
  <c r="L61" i="66"/>
  <c r="L53" i="66"/>
  <c r="L49" i="66"/>
  <c r="L45" i="66"/>
  <c r="L37" i="66"/>
  <c r="L33" i="66"/>
  <c r="L29" i="66"/>
  <c r="L21" i="66"/>
  <c r="L17" i="66"/>
  <c r="L13" i="66"/>
  <c r="L9" i="66"/>
  <c r="L11" i="66"/>
  <c r="L15" i="66"/>
  <c r="L19" i="66"/>
  <c r="L25" i="66"/>
  <c r="L27" i="66"/>
  <c r="L35" i="66"/>
  <c r="L36" i="66"/>
  <c r="L39" i="66"/>
  <c r="L41" i="66"/>
  <c r="L43" i="66"/>
  <c r="L47" i="66"/>
  <c r="L51" i="66"/>
  <c r="L57" i="66"/>
  <c r="L59" i="66"/>
  <c r="L63" i="66"/>
  <c r="A7" i="66"/>
  <c r="A8" i="66" s="1"/>
  <c r="A9" i="66" s="1"/>
  <c r="A10" i="66" s="1"/>
  <c r="A11" i="66" s="1"/>
  <c r="A12" i="66" s="1"/>
  <c r="A13" i="66" s="1"/>
  <c r="A14" i="66" s="1"/>
  <c r="A15" i="66" s="1"/>
  <c r="A16" i="66" s="1"/>
  <c r="A17" i="66" s="1"/>
  <c r="A18" i="66" s="1"/>
  <c r="A19" i="66" s="1"/>
  <c r="A20" i="66" s="1"/>
  <c r="A21" i="66" s="1"/>
  <c r="A22" i="66" s="1"/>
  <c r="A23" i="66" s="1"/>
  <c r="A24" i="66" s="1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43" i="66" s="1"/>
  <c r="A44" i="66" s="1"/>
  <c r="A45" i="66" s="1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56" i="66" s="1"/>
  <c r="A57" i="66" s="1"/>
  <c r="A58" i="66" s="1"/>
  <c r="A59" i="66" s="1"/>
  <c r="A60" i="66" s="1"/>
  <c r="A61" i="66" s="1"/>
  <c r="A62" i="66" s="1"/>
  <c r="A63" i="66" s="1"/>
  <c r="J7" i="64"/>
  <c r="L7" i="64" s="1"/>
  <c r="J8" i="64"/>
  <c r="L8" i="64" s="1"/>
  <c r="J9" i="64"/>
  <c r="L9" i="64" s="1"/>
  <c r="J10" i="64"/>
  <c r="L10" i="64" s="1"/>
  <c r="J11" i="64"/>
  <c r="L11" i="64" s="1"/>
  <c r="J12" i="64"/>
  <c r="L12" i="64" s="1"/>
  <c r="J13" i="64"/>
  <c r="L13" i="64" s="1"/>
  <c r="J14" i="64"/>
  <c r="L14" i="64" s="1"/>
  <c r="J15" i="64"/>
  <c r="L15" i="64" s="1"/>
  <c r="J16" i="64"/>
  <c r="L16" i="64" s="1"/>
  <c r="J17" i="64"/>
  <c r="L17" i="64" s="1"/>
  <c r="J18" i="64"/>
  <c r="L18" i="64" s="1"/>
  <c r="J19" i="64"/>
  <c r="L19" i="64" s="1"/>
  <c r="J20" i="64"/>
  <c r="L20" i="64" s="1"/>
  <c r="J21" i="64"/>
  <c r="L21" i="64" s="1"/>
  <c r="J22" i="64"/>
  <c r="L22" i="64" s="1"/>
  <c r="J23" i="64"/>
  <c r="L23" i="64" s="1"/>
  <c r="J24" i="64"/>
  <c r="L24" i="64" s="1"/>
  <c r="J25" i="64"/>
  <c r="L25" i="64" s="1"/>
  <c r="J26" i="64"/>
  <c r="L26" i="64" s="1"/>
  <c r="J27" i="64"/>
  <c r="L27" i="64" s="1"/>
  <c r="J28" i="64"/>
  <c r="L28" i="64" s="1"/>
  <c r="J29" i="64"/>
  <c r="L29" i="64" s="1"/>
  <c r="J30" i="64"/>
  <c r="L30" i="64" s="1"/>
  <c r="J31" i="64"/>
  <c r="L31" i="64" s="1"/>
  <c r="J32" i="64"/>
  <c r="L32" i="64" s="1"/>
  <c r="J33" i="64"/>
  <c r="L33" i="64" s="1"/>
  <c r="J34" i="64"/>
  <c r="L34" i="64" s="1"/>
  <c r="J35" i="64"/>
  <c r="L35" i="64" s="1"/>
  <c r="J36" i="64"/>
  <c r="L36" i="64" s="1"/>
  <c r="J37" i="64"/>
  <c r="L37" i="64" s="1"/>
  <c r="J38" i="64"/>
  <c r="L38" i="64" s="1"/>
  <c r="J39" i="64"/>
  <c r="L39" i="64" s="1"/>
  <c r="J40" i="64"/>
  <c r="L40" i="64" s="1"/>
  <c r="J41" i="64"/>
  <c r="L41" i="64" s="1"/>
  <c r="J42" i="64"/>
  <c r="L42" i="64" s="1"/>
  <c r="J43" i="64"/>
  <c r="L43" i="64" s="1"/>
  <c r="J44" i="64"/>
  <c r="L44" i="64" s="1"/>
  <c r="J45" i="64"/>
  <c r="L45" i="64" s="1"/>
  <c r="J46" i="64"/>
  <c r="L46" i="64" s="1"/>
  <c r="J47" i="64"/>
  <c r="L47" i="64" s="1"/>
  <c r="J48" i="64"/>
  <c r="L48" i="64" s="1"/>
  <c r="J49" i="64"/>
  <c r="L49" i="64" s="1"/>
  <c r="J50" i="64"/>
  <c r="L50" i="64" s="1"/>
  <c r="J51" i="64"/>
  <c r="L51" i="64" s="1"/>
  <c r="J52" i="64"/>
  <c r="L52" i="64" s="1"/>
  <c r="J53" i="64"/>
  <c r="L53" i="64" s="1"/>
  <c r="J54" i="64"/>
  <c r="L54" i="64" s="1"/>
  <c r="J55" i="64"/>
  <c r="L55" i="64" s="1"/>
  <c r="J56" i="64"/>
  <c r="L56" i="64" s="1"/>
  <c r="J57" i="64"/>
  <c r="L57" i="64" s="1"/>
  <c r="J58" i="64"/>
  <c r="L58" i="64" s="1"/>
  <c r="J59" i="64"/>
  <c r="L59" i="64" s="1"/>
  <c r="J60" i="64"/>
  <c r="L60" i="64" s="1"/>
  <c r="J61" i="64"/>
  <c r="L61" i="64" s="1"/>
  <c r="J62" i="64"/>
  <c r="L62" i="64" s="1"/>
  <c r="J63" i="64"/>
  <c r="L63" i="64" s="1"/>
  <c r="J64" i="64"/>
  <c r="L64" i="64" s="1"/>
  <c r="J65" i="64"/>
  <c r="L65" i="64" s="1"/>
  <c r="J66" i="64"/>
  <c r="L66" i="64" s="1"/>
  <c r="J67" i="64"/>
  <c r="L67" i="64" s="1"/>
  <c r="J68" i="64"/>
  <c r="L68" i="64" s="1"/>
  <c r="J69" i="64"/>
  <c r="L69" i="64" s="1"/>
  <c r="J70" i="64"/>
  <c r="L70" i="64" s="1"/>
  <c r="J71" i="64"/>
  <c r="L71" i="64" s="1"/>
  <c r="J72" i="64"/>
  <c r="L72" i="64" s="1"/>
  <c r="J73" i="64"/>
  <c r="L73" i="64" s="1"/>
  <c r="J74" i="64"/>
  <c r="L74" i="64" s="1"/>
  <c r="A7" i="64"/>
  <c r="A8" i="64" s="1"/>
  <c r="A9" i="64" s="1"/>
  <c r="A10" i="64" s="1"/>
  <c r="A11" i="64" s="1"/>
  <c r="A12" i="64" s="1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A55" i="64" s="1"/>
  <c r="A56" i="64" s="1"/>
  <c r="A57" i="64" s="1"/>
  <c r="A58" i="64" s="1"/>
  <c r="A59" i="64" s="1"/>
  <c r="A60" i="64" s="1"/>
  <c r="A61" i="64" s="1"/>
  <c r="A62" i="64" s="1"/>
  <c r="A63" i="64" s="1"/>
  <c r="A64" i="64" s="1"/>
  <c r="A65" i="64" s="1"/>
  <c r="A66" i="64" s="1"/>
  <c r="A67" i="64" s="1"/>
  <c r="A68" i="64" s="1"/>
  <c r="A69" i="64" s="1"/>
  <c r="A70" i="64" s="1"/>
  <c r="A71" i="64" s="1"/>
  <c r="A72" i="64" s="1"/>
  <c r="A73" i="64" s="1"/>
  <c r="A74" i="64" s="1"/>
  <c r="J7" i="53"/>
  <c r="L7" i="53" s="1"/>
  <c r="J8" i="53"/>
  <c r="L8" i="53" s="1"/>
  <c r="J9" i="53"/>
  <c r="L9" i="53" s="1"/>
  <c r="J7" i="63"/>
  <c r="L7" i="63" s="1"/>
  <c r="J8" i="63"/>
  <c r="L8" i="63" s="1"/>
  <c r="J9" i="63"/>
  <c r="L9" i="63" s="1"/>
  <c r="J10" i="63"/>
  <c r="L10" i="63" s="1"/>
  <c r="J11" i="63"/>
  <c r="L11" i="63" s="1"/>
  <c r="J12" i="63"/>
  <c r="L12" i="63" s="1"/>
  <c r="J13" i="63"/>
  <c r="L13" i="63" s="1"/>
  <c r="J14" i="63"/>
  <c r="L14" i="63" s="1"/>
  <c r="J15" i="63"/>
  <c r="L15" i="63" s="1"/>
  <c r="J16" i="63"/>
  <c r="L16" i="63" s="1"/>
  <c r="J17" i="63"/>
  <c r="L17" i="63" s="1"/>
  <c r="J18" i="63"/>
  <c r="L18" i="63" s="1"/>
  <c r="J19" i="63"/>
  <c r="L19" i="63" s="1"/>
  <c r="J20" i="63"/>
  <c r="L20" i="63" s="1"/>
  <c r="J21" i="63"/>
  <c r="L21" i="63" s="1"/>
  <c r="J22" i="63"/>
  <c r="L22" i="63" s="1"/>
  <c r="J23" i="63"/>
  <c r="L23" i="63" s="1"/>
  <c r="J24" i="63"/>
  <c r="L24" i="63" s="1"/>
  <c r="J25" i="63"/>
  <c r="L25" i="63" s="1"/>
  <c r="J26" i="63"/>
  <c r="L26" i="63" s="1"/>
  <c r="J27" i="63"/>
  <c r="L27" i="63" s="1"/>
  <c r="J28" i="63"/>
  <c r="L28" i="63" s="1"/>
  <c r="J29" i="63"/>
  <c r="L29" i="63" s="1"/>
  <c r="J30" i="63"/>
  <c r="L30" i="63" s="1"/>
  <c r="J31" i="63"/>
  <c r="L31" i="63" s="1"/>
  <c r="J32" i="63"/>
  <c r="L32" i="63" s="1"/>
  <c r="J33" i="63"/>
  <c r="L33" i="63" s="1"/>
  <c r="J34" i="63"/>
  <c r="L34" i="63" s="1"/>
  <c r="J35" i="63"/>
  <c r="L35" i="63" s="1"/>
  <c r="J36" i="63"/>
  <c r="L36" i="63" s="1"/>
  <c r="J37" i="63"/>
  <c r="L37" i="63" s="1"/>
  <c r="J38" i="63"/>
  <c r="L38" i="63" s="1"/>
  <c r="J39" i="63"/>
  <c r="L39" i="63" s="1"/>
  <c r="J40" i="63"/>
  <c r="L40" i="63" s="1"/>
  <c r="J41" i="63"/>
  <c r="L41" i="63" s="1"/>
  <c r="J42" i="63"/>
  <c r="L42" i="63" s="1"/>
  <c r="J43" i="63"/>
  <c r="L43" i="63" s="1"/>
  <c r="J44" i="63"/>
  <c r="L44" i="63" s="1"/>
  <c r="J45" i="63"/>
  <c r="L45" i="63" s="1"/>
  <c r="J46" i="63"/>
  <c r="L46" i="63" s="1"/>
  <c r="J47" i="63"/>
  <c r="L47" i="63" s="1"/>
  <c r="J48" i="63"/>
  <c r="L48" i="63" s="1"/>
  <c r="J49" i="63"/>
  <c r="L49" i="63" s="1"/>
  <c r="J50" i="63"/>
  <c r="L50" i="63" s="1"/>
  <c r="J51" i="63"/>
  <c r="L51" i="63" s="1"/>
  <c r="A7" i="63"/>
  <c r="A8" i="63" s="1"/>
  <c r="A9" i="63" s="1"/>
  <c r="A10" i="63" s="1"/>
  <c r="A11" i="63" s="1"/>
  <c r="A12" i="63" s="1"/>
  <c r="A13" i="63" s="1"/>
  <c r="A14" i="63" s="1"/>
  <c r="A15" i="63" s="1"/>
  <c r="A16" i="63" s="1"/>
  <c r="A17" i="63" s="1"/>
  <c r="A18" i="63" s="1"/>
  <c r="A19" i="63" s="1"/>
  <c r="A20" i="63" s="1"/>
  <c r="A21" i="63" s="1"/>
  <c r="A22" i="63" s="1"/>
  <c r="A23" i="63" s="1"/>
  <c r="A24" i="63" s="1"/>
  <c r="A25" i="63" s="1"/>
  <c r="A26" i="63" s="1"/>
  <c r="A27" i="63" s="1"/>
  <c r="A28" i="63" s="1"/>
  <c r="A29" i="63" s="1"/>
  <c r="A30" i="63" s="1"/>
  <c r="A31" i="63" s="1"/>
  <c r="A32" i="63" s="1"/>
  <c r="A33" i="63" s="1"/>
  <c r="A34" i="63" s="1"/>
  <c r="A35" i="63" s="1"/>
  <c r="A36" i="63" s="1"/>
  <c r="A37" i="63" s="1"/>
  <c r="A38" i="63" s="1"/>
  <c r="A39" i="63" s="1"/>
  <c r="A40" i="63" s="1"/>
  <c r="A41" i="63" s="1"/>
  <c r="A42" i="63" s="1"/>
  <c r="A43" i="63" s="1"/>
  <c r="A44" i="63" s="1"/>
  <c r="A45" i="63" s="1"/>
  <c r="A46" i="63" s="1"/>
  <c r="A47" i="63" s="1"/>
  <c r="A48" i="63" s="1"/>
  <c r="A49" i="63" s="1"/>
  <c r="A50" i="63" s="1"/>
  <c r="A51" i="63" s="1"/>
  <c r="L11" i="61"/>
  <c r="J7" i="61"/>
  <c r="L7" i="61" s="1"/>
  <c r="J8" i="61"/>
  <c r="L8" i="61" s="1"/>
  <c r="J9" i="61"/>
  <c r="L9" i="61" s="1"/>
  <c r="J10" i="61"/>
  <c r="L10" i="61" s="1"/>
  <c r="J11" i="61"/>
  <c r="J12" i="61"/>
  <c r="L12" i="61" s="1"/>
  <c r="J13" i="61"/>
  <c r="L13" i="61" s="1"/>
  <c r="J14" i="61"/>
  <c r="L14" i="61" s="1"/>
  <c r="J15" i="61"/>
  <c r="L15" i="61" s="1"/>
  <c r="J16" i="61"/>
  <c r="L16" i="61" s="1"/>
  <c r="J17" i="61"/>
  <c r="L17" i="61" s="1"/>
  <c r="J18" i="61"/>
  <c r="L18" i="61" s="1"/>
  <c r="J19" i="61"/>
  <c r="L19" i="61" s="1"/>
  <c r="J20" i="61"/>
  <c r="L20" i="61" s="1"/>
  <c r="J21" i="61"/>
  <c r="L21" i="61" s="1"/>
  <c r="J22" i="61"/>
  <c r="L22" i="61" s="1"/>
  <c r="J23" i="61"/>
  <c r="L23" i="61" s="1"/>
  <c r="J24" i="61"/>
  <c r="L24" i="61" s="1"/>
  <c r="J25" i="61"/>
  <c r="L25" i="61" s="1"/>
  <c r="J7" i="47"/>
  <c r="L7" i="47" s="1"/>
  <c r="J8" i="47"/>
  <c r="L8" i="47" s="1"/>
  <c r="J9" i="47"/>
  <c r="L9" i="47" s="1"/>
  <c r="J10" i="47"/>
  <c r="L10" i="47" s="1"/>
  <c r="J7" i="46"/>
  <c r="L7" i="46" s="1"/>
  <c r="J8" i="46"/>
  <c r="L8" i="46" s="1"/>
  <c r="J9" i="46"/>
  <c r="L9" i="46" s="1"/>
  <c r="J10" i="46"/>
  <c r="L10" i="46" s="1"/>
  <c r="J11" i="46"/>
  <c r="L11" i="46" s="1"/>
  <c r="A7" i="52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L7" i="9"/>
  <c r="J7" i="9"/>
  <c r="J8" i="9"/>
  <c r="L8" i="9" s="1"/>
  <c r="J9" i="9"/>
  <c r="L9" i="9" s="1"/>
  <c r="J10" i="9"/>
  <c r="L10" i="9" s="1"/>
  <c r="J11" i="9"/>
  <c r="L11" i="9" s="1"/>
  <c r="L7" i="15"/>
  <c r="L8" i="15"/>
  <c r="L9" i="15"/>
  <c r="L8" i="4"/>
  <c r="L16" i="4"/>
  <c r="L24" i="4"/>
  <c r="L32" i="4"/>
  <c r="L40" i="4"/>
  <c r="J7" i="4"/>
  <c r="L7" i="4" s="1"/>
  <c r="J8" i="4"/>
  <c r="J9" i="4"/>
  <c r="L9" i="4" s="1"/>
  <c r="J10" i="4"/>
  <c r="L10" i="4" s="1"/>
  <c r="J11" i="4"/>
  <c r="L11" i="4" s="1"/>
  <c r="J12" i="4"/>
  <c r="L12" i="4" s="1"/>
  <c r="J13" i="4"/>
  <c r="L13" i="4" s="1"/>
  <c r="J14" i="4"/>
  <c r="L14" i="4" s="1"/>
  <c r="J15" i="4"/>
  <c r="L15" i="4" s="1"/>
  <c r="J16" i="4"/>
  <c r="J17" i="4"/>
  <c r="L17" i="4" s="1"/>
  <c r="J18" i="4"/>
  <c r="L18" i="4" s="1"/>
  <c r="J19" i="4"/>
  <c r="L19" i="4" s="1"/>
  <c r="J20" i="4"/>
  <c r="L20" i="4" s="1"/>
  <c r="J21" i="4"/>
  <c r="L21" i="4" s="1"/>
  <c r="J22" i="4"/>
  <c r="L22" i="4" s="1"/>
  <c r="J23" i="4"/>
  <c r="L23" i="4" s="1"/>
  <c r="J24" i="4"/>
  <c r="J25" i="4"/>
  <c r="L25" i="4" s="1"/>
  <c r="J26" i="4"/>
  <c r="L26" i="4" s="1"/>
  <c r="J27" i="4"/>
  <c r="L27" i="4" s="1"/>
  <c r="J28" i="4"/>
  <c r="L28" i="4" s="1"/>
  <c r="J29" i="4"/>
  <c r="L29" i="4" s="1"/>
  <c r="J30" i="4"/>
  <c r="L30" i="4" s="1"/>
  <c r="J31" i="4"/>
  <c r="L31" i="4" s="1"/>
  <c r="J32" i="4"/>
  <c r="J33" i="4"/>
  <c r="L33" i="4" s="1"/>
  <c r="J34" i="4"/>
  <c r="L34" i="4" s="1"/>
  <c r="J35" i="4"/>
  <c r="L35" i="4" s="1"/>
  <c r="J36" i="4"/>
  <c r="L36" i="4" s="1"/>
  <c r="J37" i="4"/>
  <c r="L37" i="4" s="1"/>
  <c r="J38" i="4"/>
  <c r="L38" i="4" s="1"/>
  <c r="J39" i="4"/>
  <c r="L39" i="4" s="1"/>
  <c r="J40" i="4"/>
  <c r="J41" i="4"/>
  <c r="L41" i="4" s="1"/>
  <c r="J42" i="4"/>
  <c r="L42" i="4" s="1"/>
  <c r="J43" i="4"/>
  <c r="L43" i="4" s="1"/>
  <c r="J44" i="4"/>
  <c r="L44" i="4" s="1"/>
  <c r="J45" i="4"/>
  <c r="L45" i="4" s="1"/>
  <c r="J46" i="4"/>
  <c r="L46" i="4" s="1"/>
  <c r="J47" i="4"/>
  <c r="L47" i="4" s="1"/>
  <c r="A7" i="4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C40" i="50"/>
  <c r="D40" i="50"/>
  <c r="J11" i="73" l="1"/>
  <c r="J64" i="66"/>
  <c r="L6" i="72"/>
  <c r="L7" i="72" s="1"/>
  <c r="A7" i="69"/>
  <c r="A8" i="69" s="1"/>
  <c r="A9" i="69" s="1"/>
  <c r="A10" i="69" s="1"/>
  <c r="A11" i="69" s="1"/>
  <c r="A12" i="69" s="1"/>
  <c r="A13" i="69" s="1"/>
  <c r="A14" i="69" s="1"/>
  <c r="A15" i="69" s="1"/>
  <c r="A16" i="69" s="1"/>
  <c r="A17" i="69" s="1"/>
  <c r="A18" i="69" s="1"/>
  <c r="A19" i="69" s="1"/>
  <c r="A20" i="69" s="1"/>
  <c r="A21" i="69" s="1"/>
  <c r="A22" i="69" s="1"/>
  <c r="A23" i="69" s="1"/>
  <c r="A24" i="69" s="1"/>
  <c r="A25" i="69" s="1"/>
  <c r="A26" i="69" s="1"/>
  <c r="A27" i="69" s="1"/>
  <c r="A28" i="69" s="1"/>
  <c r="A29" i="69" s="1"/>
  <c r="A30" i="69" s="1"/>
  <c r="A31" i="69" s="1"/>
  <c r="A32" i="69" s="1"/>
  <c r="A33" i="69" s="1"/>
  <c r="A34" i="69" s="1"/>
  <c r="A35" i="69" s="1"/>
  <c r="A36" i="69" s="1"/>
  <c r="A37" i="69" s="1"/>
  <c r="A38" i="69" s="1"/>
  <c r="A39" i="69" s="1"/>
  <c r="A40" i="69" s="1"/>
  <c r="A41" i="69" s="1"/>
  <c r="A42" i="69" s="1"/>
  <c r="A43" i="69" s="1"/>
  <c r="A44" i="69" s="1"/>
  <c r="A45" i="69" s="1"/>
  <c r="A46" i="69" s="1"/>
  <c r="A47" i="69" s="1"/>
  <c r="A48" i="69" s="1"/>
  <c r="A49" i="69" s="1"/>
  <c r="A50" i="69" s="1"/>
  <c r="A51" i="69" s="1"/>
  <c r="A7" i="3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7" i="6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J6" i="6"/>
  <c r="L6" i="6" s="1"/>
  <c r="J34" i="6" l="1"/>
  <c r="L34" i="6"/>
  <c r="J7" i="24"/>
  <c r="L7" i="24" s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7" i="61"/>
  <c r="A8" i="61" s="1"/>
  <c r="A9" i="61" s="1"/>
  <c r="A10" i="61" s="1"/>
  <c r="A11" i="61" s="1"/>
  <c r="A12" i="61" s="1"/>
  <c r="A13" i="61" s="1"/>
  <c r="A14" i="61" s="1"/>
  <c r="A15" i="61" s="1"/>
  <c r="A16" i="61" s="1"/>
  <c r="A17" i="61" s="1"/>
  <c r="A18" i="61" s="1"/>
  <c r="A19" i="61" s="1"/>
  <c r="A20" i="61" s="1"/>
  <c r="A21" i="61" s="1"/>
  <c r="A22" i="61" s="1"/>
  <c r="A23" i="61" s="1"/>
  <c r="A24" i="61" s="1"/>
  <c r="A25" i="61" s="1"/>
  <c r="C35" i="50"/>
  <c r="D35" i="50"/>
  <c r="J7" i="71" l="1"/>
  <c r="L7" i="71" s="1"/>
  <c r="J6" i="71"/>
  <c r="L6" i="71" s="1"/>
  <c r="C1" i="71"/>
  <c r="J6" i="32"/>
  <c r="A7" i="1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L6" i="32" l="1"/>
  <c r="J8" i="71"/>
  <c r="L8" i="71"/>
  <c r="D38" i="50"/>
  <c r="C38" i="50"/>
  <c r="A7" i="15" l="1"/>
  <c r="A8" i="15" s="1"/>
  <c r="A9" i="15" s="1"/>
  <c r="A10" i="15" s="1"/>
  <c r="A11" i="15" s="1"/>
  <c r="A12" i="15" s="1"/>
  <c r="A13" i="15" s="1"/>
  <c r="A14" i="15" s="1"/>
  <c r="J6" i="53" l="1"/>
  <c r="J10" i="53" s="1"/>
  <c r="J7" i="1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6" i="11"/>
  <c r="J7" i="33"/>
  <c r="J8" i="33"/>
  <c r="J9" i="33"/>
  <c r="J6" i="33"/>
  <c r="J6" i="3"/>
  <c r="J6" i="13"/>
  <c r="J7" i="16"/>
  <c r="J8" i="16"/>
  <c r="J6" i="16"/>
  <c r="J7" i="8"/>
  <c r="J8" i="8"/>
  <c r="J6" i="8"/>
  <c r="J6" i="62"/>
  <c r="J6" i="24"/>
  <c r="J8" i="24" s="1"/>
  <c r="J7" i="68"/>
  <c r="J6" i="68"/>
  <c r="J6" i="61"/>
  <c r="J26" i="61" s="1"/>
  <c r="J8" i="32"/>
  <c r="L8" i="32" s="1"/>
  <c r="J7" i="32"/>
  <c r="J7" i="45"/>
  <c r="J6" i="45"/>
  <c r="J7" i="30"/>
  <c r="J6" i="30"/>
  <c r="J6" i="17"/>
  <c r="J6" i="47"/>
  <c r="J6" i="46"/>
  <c r="J6" i="21"/>
  <c r="J7" i="67"/>
  <c r="J8" i="67"/>
  <c r="J9" i="67"/>
  <c r="J6" i="67"/>
  <c r="J7" i="7"/>
  <c r="J8" i="7"/>
  <c r="J6" i="7"/>
  <c r="J6" i="9"/>
  <c r="J6" i="15"/>
  <c r="J15" i="15" s="1"/>
  <c r="J6" i="59"/>
  <c r="L6" i="59" s="1"/>
  <c r="J6" i="65"/>
  <c r="J6" i="64"/>
  <c r="J6" i="63"/>
  <c r="J6" i="4"/>
  <c r="J6" i="2"/>
  <c r="L7" i="32" l="1"/>
  <c r="L9" i="32" s="1"/>
  <c r="J9" i="32"/>
  <c r="J52" i="63" l="1"/>
  <c r="J75" i="64"/>
  <c r="J63" i="65" l="1"/>
  <c r="J48" i="4"/>
  <c r="J38" i="3" l="1"/>
  <c r="J106" i="2" l="1"/>
  <c r="J7" i="52"/>
  <c r="L7" i="52" s="1"/>
  <c r="J8" i="52"/>
  <c r="L8" i="52" s="1"/>
  <c r="J9" i="52"/>
  <c r="L9" i="52" s="1"/>
  <c r="J10" i="52"/>
  <c r="L10" i="52" s="1"/>
  <c r="J11" i="52"/>
  <c r="L11" i="52" s="1"/>
  <c r="J12" i="52"/>
  <c r="L12" i="52" s="1"/>
  <c r="J13" i="52"/>
  <c r="L13" i="52" s="1"/>
  <c r="J14" i="52"/>
  <c r="L14" i="52" s="1"/>
  <c r="J15" i="52"/>
  <c r="L15" i="52" s="1"/>
  <c r="J16" i="52"/>
  <c r="L16" i="52" s="1"/>
  <c r="J17" i="52"/>
  <c r="L17" i="52" s="1"/>
  <c r="J18" i="52"/>
  <c r="L18" i="52" s="1"/>
  <c r="J19" i="52"/>
  <c r="L19" i="52" s="1"/>
  <c r="J20" i="52"/>
  <c r="L20" i="52" s="1"/>
  <c r="J21" i="52"/>
  <c r="L21" i="52" s="1"/>
  <c r="J22" i="52"/>
  <c r="L22" i="52" s="1"/>
  <c r="J23" i="52"/>
  <c r="L23" i="52" s="1"/>
  <c r="J24" i="52"/>
  <c r="L24" i="52" s="1"/>
  <c r="J25" i="52"/>
  <c r="L25" i="52" s="1"/>
  <c r="J26" i="52"/>
  <c r="L26" i="52" s="1"/>
  <c r="J27" i="52"/>
  <c r="L27" i="52" s="1"/>
  <c r="J28" i="52"/>
  <c r="L28" i="52" s="1"/>
  <c r="J29" i="52"/>
  <c r="L29" i="52" s="1"/>
  <c r="J30" i="52"/>
  <c r="L30" i="52" s="1"/>
  <c r="J31" i="52"/>
  <c r="L31" i="52" s="1"/>
  <c r="J32" i="52"/>
  <c r="L32" i="52" s="1"/>
  <c r="C4" i="54" l="1"/>
  <c r="C5" i="54"/>
  <c r="C6" i="54"/>
  <c r="C7" i="54"/>
  <c r="C8" i="54"/>
  <c r="C9" i="54"/>
  <c r="C11" i="54"/>
  <c r="C12" i="54"/>
  <c r="C13" i="54"/>
  <c r="C14" i="54"/>
  <c r="C15" i="54"/>
  <c r="C16" i="54"/>
  <c r="C17" i="54"/>
  <c r="C18" i="54"/>
  <c r="B4" i="54"/>
  <c r="B5" i="54"/>
  <c r="B6" i="54"/>
  <c r="B7" i="54"/>
  <c r="B8" i="54"/>
  <c r="B9" i="54"/>
  <c r="B11" i="54"/>
  <c r="B12" i="54"/>
  <c r="B13" i="54"/>
  <c r="B14" i="54"/>
  <c r="B15" i="54"/>
  <c r="B16" i="54"/>
  <c r="B17" i="54"/>
  <c r="B18" i="54"/>
  <c r="J6" i="69" l="1"/>
  <c r="J52" i="69" s="1"/>
  <c r="C1" i="69"/>
  <c r="B12" i="50" s="1"/>
  <c r="J8" i="68"/>
  <c r="L7" i="68"/>
  <c r="L6" i="68"/>
  <c r="C1" i="68"/>
  <c r="B28" i="50" s="1"/>
  <c r="L6" i="67"/>
  <c r="L7" i="67"/>
  <c r="L8" i="67"/>
  <c r="C1" i="67"/>
  <c r="B17" i="50" s="1"/>
  <c r="C1" i="66"/>
  <c r="B11" i="50" s="1"/>
  <c r="L6" i="65"/>
  <c r="L63" i="65" s="1"/>
  <c r="C1" i="65"/>
  <c r="C1" i="64"/>
  <c r="L6" i="63"/>
  <c r="L52" i="63" s="1"/>
  <c r="C1" i="63"/>
  <c r="J7" i="62"/>
  <c r="L6" i="62"/>
  <c r="L7" i="62" s="1"/>
  <c r="C1" i="62"/>
  <c r="B31" i="50" s="1"/>
  <c r="L6" i="61"/>
  <c r="L26" i="61" s="1"/>
  <c r="B27" i="50"/>
  <c r="J57" i="59"/>
  <c r="C1" i="59"/>
  <c r="B13" i="50" s="1"/>
  <c r="J6" i="56"/>
  <c r="L6" i="56" s="1"/>
  <c r="L7" i="56" s="1"/>
  <c r="C1" i="56"/>
  <c r="B30" i="50" s="1"/>
  <c r="C7" i="50"/>
  <c r="C27" i="50"/>
  <c r="D9" i="50"/>
  <c r="D30" i="50"/>
  <c r="C31" i="50"/>
  <c r="D7" i="50"/>
  <c r="C9" i="50"/>
  <c r="L8" i="68" l="1"/>
  <c r="L57" i="59"/>
  <c r="L9" i="67"/>
  <c r="L10" i="67" s="1"/>
  <c r="J10" i="67"/>
  <c r="L6" i="64"/>
  <c r="L75" i="64" s="1"/>
  <c r="L6" i="69"/>
  <c r="L52" i="69" s="1"/>
  <c r="L6" i="66"/>
  <c r="L64" i="66" s="1"/>
  <c r="J7" i="56"/>
  <c r="J12" i="9"/>
  <c r="F29" i="51"/>
  <c r="L7" i="7"/>
  <c r="L8" i="7"/>
  <c r="L7" i="8"/>
  <c r="L8" i="8"/>
  <c r="J9" i="8"/>
  <c r="L6" i="16"/>
  <c r="L6" i="21"/>
  <c r="C13" i="50"/>
  <c r="D31" i="50"/>
  <c r="C11" i="50"/>
  <c r="C17" i="50"/>
  <c r="C30" i="50"/>
  <c r="D27" i="50"/>
  <c r="C12" i="50"/>
  <c r="D17" i="50"/>
  <c r="D28" i="50"/>
  <c r="D8" i="50"/>
  <c r="D12" i="50"/>
  <c r="C8" i="50"/>
  <c r="D13" i="50"/>
  <c r="C28" i="50"/>
  <c r="D11" i="50"/>
  <c r="L6" i="4" l="1"/>
  <c r="L48" i="4" s="1"/>
  <c r="L6" i="8"/>
  <c r="L9" i="8" s="1"/>
  <c r="C6" i="50"/>
  <c r="D6" i="50"/>
  <c r="C1" i="2" l="1"/>
  <c r="C1" i="15"/>
  <c r="C1" i="9"/>
  <c r="C1" i="4"/>
  <c r="C1" i="46"/>
  <c r="B21" i="50" s="1"/>
  <c r="C1" i="47"/>
  <c r="B22" i="50" s="1"/>
  <c r="C1" i="7"/>
  <c r="B16" i="50" s="1"/>
  <c r="C1" i="17"/>
  <c r="B23" i="50" s="1"/>
  <c r="C1" i="8"/>
  <c r="B32" i="50" s="1"/>
  <c r="C1" i="24"/>
  <c r="B29" i="50" s="1"/>
  <c r="C1" i="16"/>
  <c r="B33" i="50" s="1"/>
  <c r="C1" i="13"/>
  <c r="B34" i="50" s="1"/>
  <c r="C1" i="21"/>
  <c r="C1" i="30"/>
  <c r="B24" i="50" s="1"/>
  <c r="C1" i="45"/>
  <c r="C1" i="32"/>
  <c r="B26" i="50" s="1"/>
  <c r="C1" i="6"/>
  <c r="C1" i="3"/>
  <c r="C1" i="33"/>
  <c r="C1" i="11"/>
  <c r="C1" i="52"/>
  <c r="C1" i="53"/>
  <c r="L6" i="3"/>
  <c r="L7" i="33"/>
  <c r="L8" i="33"/>
  <c r="L9" i="33"/>
  <c r="L6" i="33"/>
  <c r="L22" i="11"/>
  <c r="J25" i="11"/>
  <c r="L7" i="11"/>
  <c r="L8" i="11"/>
  <c r="L9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3" i="11"/>
  <c r="L24" i="11"/>
  <c r="L6" i="11"/>
  <c r="J6" i="52"/>
  <c r="D32" i="50"/>
  <c r="C32" i="50"/>
  <c r="C26" i="50"/>
  <c r="L6" i="52" l="1"/>
  <c r="L33" i="52" s="1"/>
  <c r="J33" i="52"/>
  <c r="L38" i="3"/>
  <c r="L25" i="11"/>
  <c r="B25" i="50"/>
  <c r="L6" i="53"/>
  <c r="L10" i="53" s="1"/>
  <c r="C36" i="50"/>
  <c r="C20" i="50"/>
  <c r="D36" i="50"/>
  <c r="D10" i="50"/>
  <c r="C19" i="50"/>
  <c r="C10" i="50"/>
  <c r="D19" i="50"/>
  <c r="D26" i="50"/>
  <c r="D20" i="50"/>
  <c r="J38" i="50" l="1"/>
  <c r="K38" i="50"/>
  <c r="I38" i="50"/>
  <c r="L10" i="33"/>
  <c r="J10" i="33"/>
  <c r="D37" i="50"/>
  <c r="C37" i="50"/>
  <c r="C39" i="50"/>
  <c r="D39" i="50"/>
  <c r="B10" i="54" l="1"/>
  <c r="C10" i="54"/>
  <c r="E93" i="51"/>
  <c r="A54" i="51"/>
  <c r="E27" i="51"/>
  <c r="E85" i="51" s="1"/>
  <c r="A1" i="50"/>
  <c r="I37" i="50" l="1"/>
  <c r="J37" i="50"/>
  <c r="K37" i="50"/>
  <c r="L6" i="45" l="1"/>
  <c r="L6" i="47" l="1"/>
  <c r="L11" i="47" s="1"/>
  <c r="J11" i="47"/>
  <c r="J12" i="46"/>
  <c r="J8" i="45"/>
  <c r="L6" i="46"/>
  <c r="L12" i="46" s="1"/>
  <c r="L7" i="45"/>
  <c r="L8" i="45" s="1"/>
  <c r="D21" i="50"/>
  <c r="D22" i="50"/>
  <c r="C25" i="50"/>
  <c r="C21" i="50"/>
  <c r="C22" i="50"/>
  <c r="D25" i="50"/>
  <c r="J21" i="50" l="1"/>
  <c r="K21" i="50"/>
  <c r="I21" i="50"/>
  <c r="L6" i="9"/>
  <c r="L12" i="9" s="1"/>
  <c r="C15" i="50"/>
  <c r="D15" i="50"/>
  <c r="L6" i="24" l="1"/>
  <c r="L8" i="24" s="1"/>
  <c r="L6" i="15"/>
  <c r="L15" i="15" s="1"/>
  <c r="D14" i="50"/>
  <c r="C14" i="50"/>
  <c r="C29" i="50"/>
  <c r="I22" i="50" l="1"/>
  <c r="L7" i="30"/>
  <c r="J8" i="30"/>
  <c r="K26" i="50" l="1"/>
  <c r="J26" i="50"/>
  <c r="K31" i="50"/>
  <c r="J31" i="50"/>
  <c r="L6" i="30"/>
  <c r="L8" i="30" s="1"/>
  <c r="C24" i="50"/>
  <c r="D24" i="50"/>
  <c r="I26" i="50" l="1"/>
  <c r="I31" i="50"/>
  <c r="J9" i="7" l="1"/>
  <c r="J7" i="17"/>
  <c r="L6" i="7" l="1"/>
  <c r="L9" i="7" s="1"/>
  <c r="L6" i="17"/>
  <c r="L7" i="17" s="1"/>
  <c r="D16" i="50"/>
  <c r="C23" i="50"/>
  <c r="D29" i="50"/>
  <c r="D23" i="50"/>
  <c r="C16" i="50"/>
  <c r="I23" i="50" l="1"/>
  <c r="I15" i="50"/>
  <c r="K22" i="50"/>
  <c r="J22" i="50"/>
  <c r="K15" i="50"/>
  <c r="J15" i="50"/>
  <c r="J23" i="50"/>
  <c r="K23" i="50"/>
  <c r="J19" i="50"/>
  <c r="K19" i="50"/>
  <c r="I19" i="50"/>
  <c r="J7" i="21" l="1"/>
  <c r="I20" i="50" l="1"/>
  <c r="I8" i="50"/>
  <c r="I25" i="50"/>
  <c r="L7" i="21"/>
  <c r="C18" i="50"/>
  <c r="D18" i="50"/>
  <c r="I18" i="50" l="1"/>
  <c r="K18" i="50"/>
  <c r="J18" i="50"/>
  <c r="K20" i="50"/>
  <c r="J20" i="50"/>
  <c r="J8" i="50"/>
  <c r="K8" i="50"/>
  <c r="K25" i="50"/>
  <c r="J25" i="50"/>
  <c r="L8" i="16" l="1"/>
  <c r="L7" i="16"/>
  <c r="J9" i="16" l="1"/>
  <c r="L9" i="16"/>
  <c r="C33" i="50"/>
  <c r="D33" i="50"/>
  <c r="K33" i="50" l="1"/>
  <c r="J33" i="50"/>
  <c r="I33" i="50"/>
  <c r="J7" i="13"/>
  <c r="I16" i="50" l="1"/>
  <c r="I7" i="50"/>
  <c r="I24" i="50"/>
  <c r="L6" i="13"/>
  <c r="L7" i="13" s="1"/>
  <c r="C34" i="50"/>
  <c r="D34" i="50"/>
  <c r="I34" i="50" l="1"/>
  <c r="J34" i="50"/>
  <c r="K34" i="50"/>
  <c r="K16" i="50"/>
  <c r="J16" i="50"/>
  <c r="J7" i="50"/>
  <c r="K7" i="50"/>
  <c r="J24" i="50"/>
  <c r="K24" i="50"/>
  <c r="I27" i="50" l="1"/>
  <c r="I32" i="50"/>
  <c r="K27" i="50" l="1"/>
  <c r="J27" i="50"/>
  <c r="I14" i="50"/>
  <c r="K32" i="50"/>
  <c r="J32" i="50"/>
  <c r="K14" i="50" l="1"/>
  <c r="J14" i="50"/>
  <c r="I10" i="50" l="1"/>
  <c r="I35" i="50"/>
  <c r="I36" i="50"/>
  <c r="I17" i="50"/>
  <c r="I6" i="50"/>
  <c r="L6" i="2"/>
  <c r="L106" i="2" s="1"/>
  <c r="C5" i="50"/>
  <c r="D5" i="50"/>
  <c r="I5" i="50" l="1"/>
  <c r="C41" i="50"/>
  <c r="B20" i="54" s="1"/>
  <c r="B3" i="54"/>
  <c r="B19" i="54" s="1"/>
  <c r="K5" i="50"/>
  <c r="J5" i="50"/>
  <c r="D41" i="50"/>
  <c r="C3" i="54"/>
  <c r="C19" i="54" s="1"/>
  <c r="J10" i="50"/>
  <c r="K10" i="50"/>
  <c r="K35" i="50"/>
  <c r="J35" i="50"/>
  <c r="K17" i="50"/>
  <c r="J17" i="50"/>
  <c r="J36" i="50"/>
  <c r="K36" i="50"/>
  <c r="K6" i="50"/>
  <c r="J6" i="50"/>
  <c r="D23" i="51" l="1"/>
  <c r="B87" i="51" s="1"/>
  <c r="C42" i="50"/>
  <c r="D42" i="50"/>
  <c r="C20" i="54"/>
  <c r="D24" i="51" l="1"/>
  <c r="D89" i="5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Ewelina  Jąder-Włach</author>
  </authors>
  <commentList>
    <comment ref="B2" authorId="0" shapeId="0" xr:uid="{7EE45356-1469-4F82-878E-BBB247F83964}">
      <text>
        <r>
          <rPr>
            <b/>
            <sz val="9"/>
            <color indexed="81"/>
            <rFont val="Tahoma"/>
            <family val="2"/>
            <charset val="238"/>
          </rPr>
          <t>Ewelina  Jąder-Włach:</t>
        </r>
        <r>
          <rPr>
            <sz val="9"/>
            <color indexed="81"/>
            <rFont val="Tahoma"/>
            <family val="2"/>
            <charset val="238"/>
          </rPr>
          <t xml:space="preserve">
proszę wybrać
</t>
        </r>
      </text>
    </comment>
    <comment ref="C48" authorId="0" shapeId="0" xr:uid="{69741318-558F-4939-B572-355970045D41}">
      <text>
        <r>
          <rPr>
            <b/>
            <sz val="9"/>
            <color indexed="81"/>
            <rFont val="Tahoma"/>
            <family val="2"/>
            <charset val="238"/>
          </rPr>
          <t>Ewelina  Jąder-Włach:</t>
        </r>
        <r>
          <rPr>
            <sz val="9"/>
            <color indexed="81"/>
            <rFont val="Tahoma"/>
            <family val="2"/>
            <charset val="238"/>
          </rPr>
          <t xml:space="preserve">
proszę wpisać dane, a wyświetlą się we wszystkich pakietach</t>
        </r>
      </text>
    </comment>
    <comment ref="C50" authorId="0" shapeId="0" xr:uid="{605FC307-5FBD-4756-9B10-B54C4F723476}">
      <text>
        <r>
          <rPr>
            <b/>
            <sz val="9"/>
            <color indexed="81"/>
            <rFont val="Tahoma"/>
            <family val="2"/>
            <charset val="238"/>
          </rPr>
          <t>Ewelina  Jąder-Włach:</t>
        </r>
        <r>
          <rPr>
            <sz val="9"/>
            <color indexed="81"/>
            <rFont val="Tahoma"/>
            <family val="2"/>
            <charset val="238"/>
          </rPr>
          <t xml:space="preserve">
proszę wpisać dane a wyświetlą się we wszystkich pakietach</t>
        </r>
      </text>
    </comment>
  </commentList>
</comments>
</file>

<file path=xl/sharedStrings.xml><?xml version="1.0" encoding="utf-8"?>
<sst xmlns="http://schemas.openxmlformats.org/spreadsheetml/2006/main" count="4605" uniqueCount="1694">
  <si>
    <t>Przykładowe nazwy handlowe</t>
  </si>
  <si>
    <t xml:space="preserve">Nazwa międzynarodowa </t>
  </si>
  <si>
    <t>Postacie leków</t>
  </si>
  <si>
    <t>Dawka</t>
  </si>
  <si>
    <t>Cena jedn. netto</t>
  </si>
  <si>
    <t>Wartość netto</t>
  </si>
  <si>
    <t>Wartość brutto</t>
  </si>
  <si>
    <t>Aciclovir</t>
  </si>
  <si>
    <t>tabl.</t>
  </si>
  <si>
    <t>200mg</t>
  </si>
  <si>
    <t>30szt.</t>
  </si>
  <si>
    <t>400mg</t>
  </si>
  <si>
    <t>inj</t>
  </si>
  <si>
    <t>5mg</t>
  </si>
  <si>
    <t>30 szt.</t>
  </si>
  <si>
    <t>10mg</t>
  </si>
  <si>
    <t>granulat do sp. zaw. doustnej</t>
  </si>
  <si>
    <t>fiol.</t>
  </si>
  <si>
    <t>1 szt.</t>
  </si>
  <si>
    <t>30 szt</t>
  </si>
  <si>
    <t>20mg</t>
  </si>
  <si>
    <t>40mg</t>
  </si>
  <si>
    <t>Tractocile</t>
  </si>
  <si>
    <t>Atosiban</t>
  </si>
  <si>
    <t>koncentrat do sporz. roztw. do infuzji</t>
  </si>
  <si>
    <t>1szt</t>
  </si>
  <si>
    <t>100mg</t>
  </si>
  <si>
    <t>60 szt.</t>
  </si>
  <si>
    <t>Betamethasone</t>
  </si>
  <si>
    <t>czopki</t>
  </si>
  <si>
    <t>5 szt.</t>
  </si>
  <si>
    <t>10 szt.</t>
  </si>
  <si>
    <t>Budesonide</t>
  </si>
  <si>
    <t>zaw. do inhalacji</t>
  </si>
  <si>
    <t>20 amp</t>
  </si>
  <si>
    <t>amp.</t>
  </si>
  <si>
    <t>0,5% Spinal  Heavy; 4ml</t>
  </si>
  <si>
    <t>Buprenorphine</t>
  </si>
  <si>
    <t>plast. transderm.</t>
  </si>
  <si>
    <t>Butylscopolamine</t>
  </si>
  <si>
    <t>6 szt.</t>
  </si>
  <si>
    <t>draż.</t>
  </si>
  <si>
    <t>Carbamazepine</t>
  </si>
  <si>
    <t>zawiesina doustna</t>
  </si>
  <si>
    <t>20mg/ml</t>
  </si>
  <si>
    <t>100ml</t>
  </si>
  <si>
    <t>tabl. o przedł. uwaln.</t>
  </si>
  <si>
    <t>12,5mg</t>
  </si>
  <si>
    <t>25mg</t>
  </si>
  <si>
    <t>15mg</t>
  </si>
  <si>
    <t>50 szt.</t>
  </si>
  <si>
    <t>50mg</t>
  </si>
  <si>
    <t>20 szt.</t>
  </si>
  <si>
    <t>1mg</t>
  </si>
  <si>
    <t>Claritromycin</t>
  </si>
  <si>
    <t>125mg/5ml</t>
  </si>
  <si>
    <t>100 ml</t>
  </si>
  <si>
    <t>250mg/5ml</t>
  </si>
  <si>
    <t>12 szt.</t>
  </si>
  <si>
    <t>maść</t>
  </si>
  <si>
    <t>30 g</t>
  </si>
  <si>
    <t>50 szt</t>
  </si>
  <si>
    <t>Co-trimoxazole (Trimethoprimum+ Sulfamethoxazolum)</t>
  </si>
  <si>
    <t>Pradaxa</t>
  </si>
  <si>
    <t>Dabigatran etexilate</t>
  </si>
  <si>
    <t>110mg</t>
  </si>
  <si>
    <t>180 szt.</t>
  </si>
  <si>
    <t>Diazepam</t>
  </si>
  <si>
    <t>5mg/2,5ml</t>
  </si>
  <si>
    <t>10mg/2ml</t>
  </si>
  <si>
    <t>Diltiazem hydrochloride</t>
  </si>
  <si>
    <t>120mg</t>
  </si>
  <si>
    <t>krople doustne</t>
  </si>
  <si>
    <t>5 g</t>
  </si>
  <si>
    <t>28 szt.</t>
  </si>
  <si>
    <t>Doxazosin</t>
  </si>
  <si>
    <t xml:space="preserve">tabl. </t>
  </si>
  <si>
    <t>2mg</t>
  </si>
  <si>
    <t>25mg/1ml</t>
  </si>
  <si>
    <t>amp.-strzyk</t>
  </si>
  <si>
    <t>1 kg</t>
  </si>
  <si>
    <t>kaps. do inh + inhalator</t>
  </si>
  <si>
    <t>Furazidin</t>
  </si>
  <si>
    <t>10mg/1ml</t>
  </si>
  <si>
    <t>Gentamicin</t>
  </si>
  <si>
    <t>krople do oczu</t>
  </si>
  <si>
    <t>3mg/ml</t>
  </si>
  <si>
    <t>5 ml</t>
  </si>
  <si>
    <t>Glyceryl trinitrate</t>
  </si>
  <si>
    <t>aerozol</t>
  </si>
  <si>
    <t>200 dawek</t>
  </si>
  <si>
    <t>Haloperidol</t>
  </si>
  <si>
    <t>5mg/1ml</t>
  </si>
  <si>
    <t>syrop</t>
  </si>
  <si>
    <t xml:space="preserve">Hydrocortisone acetate + Oxytetracycline hydrochloride </t>
  </si>
  <si>
    <t>Hydroxyzine hydrochloride</t>
  </si>
  <si>
    <t>250 ml</t>
  </si>
  <si>
    <t>krem</t>
  </si>
  <si>
    <t>Lercanidipine</t>
  </si>
  <si>
    <t>28 tabl.</t>
  </si>
  <si>
    <t>500mg</t>
  </si>
  <si>
    <t>10 tabl</t>
  </si>
  <si>
    <t>5mg/ml</t>
  </si>
  <si>
    <t>5ml</t>
  </si>
  <si>
    <t>kaps.</t>
  </si>
  <si>
    <t>Ebetrexat, Metex</t>
  </si>
  <si>
    <t>Methotrexate</t>
  </si>
  <si>
    <t>tabl</t>
  </si>
  <si>
    <t xml:space="preserve"> 2,5mg</t>
  </si>
  <si>
    <t>100szt</t>
  </si>
  <si>
    <t>tabl. dopoch.</t>
  </si>
  <si>
    <t>100g</t>
  </si>
  <si>
    <t xml:space="preserve">Nystatyna </t>
  </si>
  <si>
    <t>Nystatin</t>
  </si>
  <si>
    <t>Omeprazole</t>
  </si>
  <si>
    <t>28 szt</t>
  </si>
  <si>
    <t>Helicid, Polprazol</t>
  </si>
  <si>
    <t>30mg</t>
  </si>
  <si>
    <t>10 szt</t>
  </si>
  <si>
    <t>60szt</t>
  </si>
  <si>
    <t>10mg/ml</t>
  </si>
  <si>
    <t>50ml</t>
  </si>
  <si>
    <t xml:space="preserve">Lacrimal </t>
  </si>
  <si>
    <t>Polyvinyl alcohol</t>
  </si>
  <si>
    <t>14mg/ml</t>
  </si>
  <si>
    <t>2 x 5 ml</t>
  </si>
  <si>
    <t>Luteina</t>
  </si>
  <si>
    <t>Progesterone</t>
  </si>
  <si>
    <t xml:space="preserve"> 25mg</t>
  </si>
  <si>
    <t xml:space="preserve">Quetiapine </t>
  </si>
  <si>
    <t>Remifentanil</t>
  </si>
  <si>
    <t>35mg</t>
  </si>
  <si>
    <t>4 szt.</t>
  </si>
  <si>
    <t>Risperon</t>
  </si>
  <si>
    <t>Risperidone</t>
  </si>
  <si>
    <t>Xarelto</t>
  </si>
  <si>
    <t>Rivaroxaban</t>
  </si>
  <si>
    <t>100 szt.</t>
  </si>
  <si>
    <t>10mg/g</t>
  </si>
  <si>
    <t>Tolperisone</t>
  </si>
  <si>
    <t xml:space="preserve"> 50mg</t>
  </si>
  <si>
    <t>Torasemide</t>
  </si>
  <si>
    <t>amp</t>
  </si>
  <si>
    <t>5 amp.</t>
  </si>
  <si>
    <t>0,5mg</t>
  </si>
  <si>
    <t>25mg/5ml</t>
  </si>
  <si>
    <t>Venlafaxine</t>
  </si>
  <si>
    <t>37,5mg</t>
  </si>
  <si>
    <t>Prefaxine</t>
  </si>
  <si>
    <t>75mg</t>
  </si>
  <si>
    <t>x</t>
  </si>
  <si>
    <t>RAZEM</t>
  </si>
  <si>
    <t>Lp.</t>
  </si>
  <si>
    <t xml:space="preserve">Acenocumarol WZF </t>
  </si>
  <si>
    <t>Acenocumarol</t>
  </si>
  <si>
    <t>Acenocumarol WZF</t>
  </si>
  <si>
    <t>4mg</t>
  </si>
  <si>
    <t>Acetylsalicylic acid</t>
  </si>
  <si>
    <t>60 tabl</t>
  </si>
  <si>
    <t>150mg</t>
  </si>
  <si>
    <t>Polopiryna S</t>
  </si>
  <si>
    <t>300mg</t>
  </si>
  <si>
    <t>20 tabl.</t>
  </si>
  <si>
    <t xml:space="preserve">Biodacyna </t>
  </si>
  <si>
    <t>Amikacin</t>
  </si>
  <si>
    <t>250mg/2ml</t>
  </si>
  <si>
    <t>Biodacyna</t>
  </si>
  <si>
    <t>500mg/2ml</t>
  </si>
  <si>
    <t>Biodacyna - krople do oczu</t>
  </si>
  <si>
    <t>Phenazolinum</t>
  </si>
  <si>
    <t>Antazoline</t>
  </si>
  <si>
    <t>100mg/2ml</t>
  </si>
  <si>
    <t>Aqua pro injectione 10ml</t>
  </si>
  <si>
    <t>Aqua pro iniectione</t>
  </si>
  <si>
    <t xml:space="preserve">amp. </t>
  </si>
  <si>
    <t>10ml</t>
  </si>
  <si>
    <t>100szt.</t>
  </si>
  <si>
    <t xml:space="preserve">Atropinum sulfuricum inj. </t>
  </si>
  <si>
    <t>Atropine sulphate</t>
  </si>
  <si>
    <t>0,5mg/1ml</t>
  </si>
  <si>
    <t>1mg/1ml</t>
  </si>
  <si>
    <t>Baclofen</t>
  </si>
  <si>
    <t>50 tabl</t>
  </si>
  <si>
    <t>Bupivacaine Spinal 0,5% Heavy</t>
  </si>
  <si>
    <t>Bupivacaine h/chloride</t>
  </si>
  <si>
    <t>Bupivacainum h/chlor</t>
  </si>
  <si>
    <t>0,5%; 10ml</t>
  </si>
  <si>
    <t>Calcium chloratum 10%</t>
  </si>
  <si>
    <t>Calcium chloride</t>
  </si>
  <si>
    <t>10%; 10 ml</t>
  </si>
  <si>
    <t xml:space="preserve">Fenactil </t>
  </si>
  <si>
    <t>Chlorpromazine</t>
  </si>
  <si>
    <t>40mg/g</t>
  </si>
  <si>
    <t>10 g</t>
  </si>
  <si>
    <t>5szt</t>
  </si>
  <si>
    <t>Ciprofloxacin</t>
  </si>
  <si>
    <t>Clemastine</t>
  </si>
  <si>
    <t>2mg/2ml</t>
  </si>
  <si>
    <t>0,5mg/5ml</t>
  </si>
  <si>
    <t>Colecalciferol</t>
  </si>
  <si>
    <t>15000j.m./ml</t>
  </si>
  <si>
    <t>10 ml</t>
  </si>
  <si>
    <t xml:space="preserve">Vitaminum B12 inj. </t>
  </si>
  <si>
    <t>Cyanocobalamin</t>
  </si>
  <si>
    <t>100mcg/1ml</t>
  </si>
  <si>
    <t>1000mcg/2ml</t>
  </si>
  <si>
    <t xml:space="preserve">Dopaminum h/chlor. </t>
  </si>
  <si>
    <t>Dopamine</t>
  </si>
  <si>
    <t>50mg/5ml</t>
  </si>
  <si>
    <t>200mg/5ml</t>
  </si>
  <si>
    <t>Dorzolamide</t>
  </si>
  <si>
    <t>Enalapril</t>
  </si>
  <si>
    <t xml:space="preserve"> 5mg</t>
  </si>
  <si>
    <t>Epinephrine</t>
  </si>
  <si>
    <t>Dicortineff</t>
  </si>
  <si>
    <t xml:space="preserve">Fludrocortisone acetate + Gramicidin + Neomycin sulphate </t>
  </si>
  <si>
    <t>zawiesina do oczu i uszu</t>
  </si>
  <si>
    <t>(2500 j.m.+ 25 j.m.+ 1 mg)/ml</t>
  </si>
  <si>
    <t>Furosemide</t>
  </si>
  <si>
    <t>20mg/2ml</t>
  </si>
  <si>
    <t>50szt</t>
  </si>
  <si>
    <t>Heparin sodium</t>
  </si>
  <si>
    <t>25000j.m./5ml</t>
  </si>
  <si>
    <t xml:space="preserve">Hydrochlorothiazide </t>
  </si>
  <si>
    <t>Lidocaine hydrochloride</t>
  </si>
  <si>
    <t>2%; 20ml</t>
  </si>
  <si>
    <t>Linezolid</t>
  </si>
  <si>
    <t>rozt. do infuzji
300ml - worek</t>
  </si>
  <si>
    <t>600mg/300ml</t>
  </si>
  <si>
    <t>Loperamide</t>
  </si>
  <si>
    <t>Magnesium sulphate</t>
  </si>
  <si>
    <t>20%; 10ml</t>
  </si>
  <si>
    <t xml:space="preserve">Pyralginum </t>
  </si>
  <si>
    <t>Metamizole sodium</t>
  </si>
  <si>
    <t>1000mg/2ml</t>
  </si>
  <si>
    <t>5 szt</t>
  </si>
  <si>
    <t>2500mg/5ml</t>
  </si>
  <si>
    <t>Metoclopramide</t>
  </si>
  <si>
    <t>Metronidazole</t>
  </si>
  <si>
    <t>250mg</t>
  </si>
  <si>
    <t>20szt</t>
  </si>
  <si>
    <t>Mometasone</t>
  </si>
  <si>
    <t>1mg/g</t>
  </si>
  <si>
    <t>15 g</t>
  </si>
  <si>
    <t>Naloxone hydrochloride</t>
  </si>
  <si>
    <t>0,4mg/1ml</t>
  </si>
  <si>
    <t>Nebivolol</t>
  </si>
  <si>
    <t>Levonor</t>
  </si>
  <si>
    <t>Norepinephrine</t>
  </si>
  <si>
    <t>4mg/4ml</t>
  </si>
  <si>
    <t>Pramolan</t>
  </si>
  <si>
    <t>Opipramol</t>
  </si>
  <si>
    <t>Papaverinum</t>
  </si>
  <si>
    <t xml:space="preserve">Papaverine hydrochloride </t>
  </si>
  <si>
    <t>40mg/2ml</t>
  </si>
  <si>
    <t>Polfilin</t>
  </si>
  <si>
    <t>Pentoxifylline</t>
  </si>
  <si>
    <t xml:space="preserve">inj. </t>
  </si>
  <si>
    <t>300mg/15ml</t>
  </si>
  <si>
    <t>Vitacon</t>
  </si>
  <si>
    <t>Phytomenadione</t>
  </si>
  <si>
    <t>Memotropil</t>
  </si>
  <si>
    <t>Piracetam</t>
  </si>
  <si>
    <t>800mg</t>
  </si>
  <si>
    <t>1200mg</t>
  </si>
  <si>
    <t>rozt. do infuzji
60ml</t>
  </si>
  <si>
    <t>12g/60ml</t>
  </si>
  <si>
    <t>1szt (60ml)</t>
  </si>
  <si>
    <t xml:space="preserve">Propafenone hydrochloride </t>
  </si>
  <si>
    <t xml:space="preserve">Propofol </t>
  </si>
  <si>
    <t>1%; 20ml</t>
  </si>
  <si>
    <t>Propranolol inj</t>
  </si>
  <si>
    <t>Propranolol</t>
  </si>
  <si>
    <t xml:space="preserve">Propranolol </t>
  </si>
  <si>
    <t xml:space="preserve">Pyrantelum </t>
  </si>
  <si>
    <t>Pyrantel</t>
  </si>
  <si>
    <t>3 szt</t>
  </si>
  <si>
    <t>15ml</t>
  </si>
  <si>
    <t xml:space="preserve">Salbutamol </t>
  </si>
  <si>
    <t>Salbutamol</t>
  </si>
  <si>
    <t>Simvastatin</t>
  </si>
  <si>
    <t>28 tab.</t>
  </si>
  <si>
    <t>Natrium Bicarbonat. inj. 8,4%</t>
  </si>
  <si>
    <t>Sodium bicarbonate</t>
  </si>
  <si>
    <t>8,4%; 20ml</t>
  </si>
  <si>
    <t>Natrium Chlor. 0,9% 10ml</t>
  </si>
  <si>
    <t>Sodium chloride</t>
  </si>
  <si>
    <t>0,9%; 10ml</t>
  </si>
  <si>
    <t>Natrium Chlor. 10% 10ml</t>
  </si>
  <si>
    <t>10%; 10ml</t>
  </si>
  <si>
    <t>Sulfacetamidum 10%</t>
  </si>
  <si>
    <t>Sulfacetamide sodium</t>
  </si>
  <si>
    <t xml:space="preserve">krople do oczu </t>
  </si>
  <si>
    <t>10%; 0,5ml</t>
  </si>
  <si>
    <t>Vitaminum E krople</t>
  </si>
  <si>
    <t>Tocopherol</t>
  </si>
  <si>
    <t>300 mg/ml</t>
  </si>
  <si>
    <t>Poltram</t>
  </si>
  <si>
    <t>Tramadol</t>
  </si>
  <si>
    <t>100mg/ml</t>
  </si>
  <si>
    <t>Poltram inj. 0,05g/1ml</t>
  </si>
  <si>
    <t>50mg/1ml</t>
  </si>
  <si>
    <t>Poltram 0,1g/2ml</t>
  </si>
  <si>
    <t xml:space="preserve">kaps. </t>
  </si>
  <si>
    <t xml:space="preserve">Poltram retard </t>
  </si>
  <si>
    <t>Tramadol+Paracetamol</t>
  </si>
  <si>
    <t>37,5mg+325mg</t>
  </si>
  <si>
    <t xml:space="preserve">Tropicamid 1% </t>
  </si>
  <si>
    <t>Tropicamide</t>
  </si>
  <si>
    <t>2 x 5ml</t>
  </si>
  <si>
    <t>Valsartan</t>
  </si>
  <si>
    <t>80mg</t>
  </si>
  <si>
    <t>28 tabl</t>
  </si>
  <si>
    <t>160mg</t>
  </si>
  <si>
    <t>Staveran</t>
  </si>
  <si>
    <t>Verapamil hydrochloride</t>
  </si>
  <si>
    <t>Xylometazolin 0,1%</t>
  </si>
  <si>
    <t>Xylometazoline hydrochloride</t>
  </si>
  <si>
    <t>krople do nosa</t>
  </si>
  <si>
    <t>Uwaga!</t>
  </si>
  <si>
    <t>a) nazwę handlową</t>
  </si>
  <si>
    <t>b) producenta</t>
  </si>
  <si>
    <t>Aqua pro inj.</t>
  </si>
  <si>
    <t>woda do inj.</t>
  </si>
  <si>
    <t>opakowanie typu butelka z dwoma portami</t>
  </si>
  <si>
    <t>250ml</t>
  </si>
  <si>
    <t>500ml</t>
  </si>
  <si>
    <t>NATRIUM CHLORATUM 0,9%</t>
  </si>
  <si>
    <t>opakowanie typu worek z dwoma portami</t>
  </si>
  <si>
    <t>1000ml</t>
  </si>
  <si>
    <t>opakowanie typu worek</t>
  </si>
  <si>
    <t>3000ml</t>
  </si>
  <si>
    <t xml:space="preserve">Glucosum 5% </t>
  </si>
  <si>
    <t xml:space="preserve">Glucosum 10% </t>
  </si>
  <si>
    <t>Glucosum 10%</t>
  </si>
  <si>
    <t xml:space="preserve">Glucosum 20% </t>
  </si>
  <si>
    <t>Glucosum 5% et Natrium chloratum 0,9%</t>
  </si>
  <si>
    <t>Optilyte, PWE</t>
  </si>
  <si>
    <t>Plasmalyte</t>
  </si>
  <si>
    <t>Sterofundin ISO</t>
  </si>
  <si>
    <t xml:space="preserve">Płyn Ringera buforowany </t>
  </si>
  <si>
    <t xml:space="preserve">Płyn Ringera buforowany  z mleczanami </t>
  </si>
  <si>
    <t xml:space="preserve">Dekstran 6% </t>
  </si>
  <si>
    <t xml:space="preserve">opakowanie typu butelka </t>
  </si>
  <si>
    <t xml:space="preserve">Dekstran 10% </t>
  </si>
  <si>
    <t xml:space="preserve">Mannitol 15% </t>
  </si>
  <si>
    <t>opakowanie typu worek  z dwoma portami</t>
  </si>
  <si>
    <t xml:space="preserve">Mannitol 20% </t>
  </si>
  <si>
    <t>Kalii chloridum 0,3% + Natrii chloridum 0,9%</t>
  </si>
  <si>
    <t>Kalii chloridum 0,3% + Glucosum 5%</t>
  </si>
  <si>
    <t>Adenocor</t>
  </si>
  <si>
    <t>Adenosine</t>
  </si>
  <si>
    <t>6mg/2ml</t>
  </si>
  <si>
    <t>Cordarone</t>
  </si>
  <si>
    <t>Amiodarone</t>
  </si>
  <si>
    <t>150mg/3ml</t>
  </si>
  <si>
    <t>Cordarone, Opacorden</t>
  </si>
  <si>
    <t>Atenolol</t>
  </si>
  <si>
    <t>Clorazepate dipotassium</t>
  </si>
  <si>
    <t>Tranxene</t>
  </si>
  <si>
    <t xml:space="preserve">Acodin </t>
  </si>
  <si>
    <t>Dextromethorphan</t>
  </si>
  <si>
    <t>20 tabl</t>
  </si>
  <si>
    <t xml:space="preserve">Acodin 150 Junior syrop </t>
  </si>
  <si>
    <t xml:space="preserve">Dextromethorphan+Dexpanthenol </t>
  </si>
  <si>
    <t xml:space="preserve"> 7,5 mg+ 50 mg
/5 ml</t>
  </si>
  <si>
    <t xml:space="preserve">Enzaprost </t>
  </si>
  <si>
    <t>Dinoprost</t>
  </si>
  <si>
    <t xml:space="preserve">No-Spa </t>
  </si>
  <si>
    <t>Drotaverine</t>
  </si>
  <si>
    <t>No-Spa</t>
  </si>
  <si>
    <t>No-Spa Forte</t>
  </si>
  <si>
    <t>Glimepiride</t>
  </si>
  <si>
    <t>3mg</t>
  </si>
  <si>
    <t>Lantus Solostar</t>
  </si>
  <si>
    <t>Insulin glargine</t>
  </si>
  <si>
    <t>zawiesina do wstrzykiwań/
wstrzykiwacz</t>
  </si>
  <si>
    <t>300 jm./3ml</t>
  </si>
  <si>
    <t>Toujeo Solostar</t>
  </si>
  <si>
    <t>300 jm./1ml</t>
  </si>
  <si>
    <t>Apidra Solostar</t>
  </si>
  <si>
    <t>Insulin glulisine</t>
  </si>
  <si>
    <t>Insulin isophanic human</t>
  </si>
  <si>
    <t>Insulin Lispro Solostar</t>
  </si>
  <si>
    <t>Insulin lispro</t>
  </si>
  <si>
    <t>Mononit 20</t>
  </si>
  <si>
    <t>Isosorbide mononitrate</t>
  </si>
  <si>
    <t>Mononit retard</t>
  </si>
  <si>
    <t>60mg</t>
  </si>
  <si>
    <t>Magne B6</t>
  </si>
  <si>
    <t>Magnesium lactate + Pyridoxine</t>
  </si>
  <si>
    <t>48 mg+ 5 mg</t>
  </si>
  <si>
    <t>Resonium A</t>
  </si>
  <si>
    <t xml:space="preserve">Polystyrene sulfonate </t>
  </si>
  <si>
    <t xml:space="preserve">proszek do sporządzania zawiesiny </t>
  </si>
  <si>
    <t>1,42g/15g</t>
  </si>
  <si>
    <t>454 g</t>
  </si>
  <si>
    <t>Ramipril</t>
  </si>
  <si>
    <t>Roxithromycin</t>
  </si>
  <si>
    <t>Sotalol</t>
  </si>
  <si>
    <t xml:space="preserve"> 80mg</t>
  </si>
  <si>
    <t xml:space="preserve"> 40mg</t>
  </si>
  <si>
    <t>Targocid</t>
  </si>
  <si>
    <t>Teicoplanin</t>
  </si>
  <si>
    <t>1fiol.+1amp. rozp.</t>
  </si>
  <si>
    <t xml:space="preserve">Tiapridal </t>
  </si>
  <si>
    <t>Tiapride</t>
  </si>
  <si>
    <t>Tranexamic acid</t>
  </si>
  <si>
    <t>500mg/5ml</t>
  </si>
  <si>
    <t>Exacyl</t>
  </si>
  <si>
    <t xml:space="preserve">Depakine </t>
  </si>
  <si>
    <t>Valproate sodium</t>
  </si>
  <si>
    <t>fiol.+ rozp.</t>
  </si>
  <si>
    <t>400mg/4ml</t>
  </si>
  <si>
    <t>Depakine</t>
  </si>
  <si>
    <t>288,2mg5ml</t>
  </si>
  <si>
    <t>Depakine Chrono</t>
  </si>
  <si>
    <t xml:space="preserve">Valproate sodium + Valproic acid </t>
  </si>
  <si>
    <t xml:space="preserve">500mg walproinianu sodu </t>
  </si>
  <si>
    <t>Depakine Chronosphere</t>
  </si>
  <si>
    <t>saszetki</t>
  </si>
  <si>
    <t xml:space="preserve">Depakine Chrono </t>
  </si>
  <si>
    <t xml:space="preserve">300mg walproinianu sodu </t>
  </si>
  <si>
    <t xml:space="preserve">zawiesina do wstrzykiwań/wkład </t>
  </si>
  <si>
    <t>Insulin human</t>
  </si>
  <si>
    <t>Abasaglar</t>
  </si>
  <si>
    <t xml:space="preserve">Humalog MIX 25 </t>
  </si>
  <si>
    <t>Insulin lispro; Insulin lispro protamine suspension</t>
  </si>
  <si>
    <t>Humalog MIX 50</t>
  </si>
  <si>
    <t xml:space="preserve">Humulin N </t>
  </si>
  <si>
    <t xml:space="preserve">Humulin R </t>
  </si>
  <si>
    <t xml:space="preserve">Actrapid </t>
  </si>
  <si>
    <t xml:space="preserve">Novomix 30 </t>
  </si>
  <si>
    <t>Insulin aspart; Insulin aspart protamine suspension</t>
  </si>
  <si>
    <t xml:space="preserve">Novomix 50 </t>
  </si>
  <si>
    <t xml:space="preserve">Novorapid </t>
  </si>
  <si>
    <t>Insulin aspart</t>
  </si>
  <si>
    <t xml:space="preserve">Fraxiparine Multi </t>
  </si>
  <si>
    <t>Nadroparin calcium</t>
  </si>
  <si>
    <t>9500j.m./1ml</t>
  </si>
  <si>
    <t xml:space="preserve">10 fiol a 5 ml </t>
  </si>
  <si>
    <t xml:space="preserve">Fraxiparine </t>
  </si>
  <si>
    <t xml:space="preserve">ampułkostrzykawka </t>
  </si>
  <si>
    <t>3800j.m./0,4ml</t>
  </si>
  <si>
    <t>5700j.m./0,6ml</t>
  </si>
  <si>
    <t>1. W pakiecie należy podać do każdego produktu:</t>
  </si>
  <si>
    <t>Omnipaque</t>
  </si>
  <si>
    <t>amp/fiol</t>
  </si>
  <si>
    <t>0,3g jodu/ml
20ml</t>
  </si>
  <si>
    <t>0,3g jodu/ml
50ml</t>
  </si>
  <si>
    <t>0,3g jodu/ml
100ml</t>
  </si>
  <si>
    <t>Tianaptine</t>
  </si>
  <si>
    <t>90 szt</t>
  </si>
  <si>
    <t>Gliclazide</t>
  </si>
  <si>
    <t>Trimetazidine</t>
  </si>
  <si>
    <t>90 szt.</t>
  </si>
  <si>
    <t xml:space="preserve">Prestarium </t>
  </si>
  <si>
    <t>Perindopril</t>
  </si>
  <si>
    <t>Indapamide</t>
  </si>
  <si>
    <t>1,5mg</t>
  </si>
  <si>
    <t>Addamel</t>
  </si>
  <si>
    <t xml:space="preserve">Addiphos </t>
  </si>
  <si>
    <t>fiol</t>
  </si>
  <si>
    <t>10 fiol</t>
  </si>
  <si>
    <t>Vitalipid N Adult</t>
  </si>
  <si>
    <t>10 amp</t>
  </si>
  <si>
    <t xml:space="preserve">Dipeptiven </t>
  </si>
  <si>
    <t xml:space="preserve">fl.  </t>
  </si>
  <si>
    <t>500 ml</t>
  </si>
  <si>
    <t>Omegaven</t>
  </si>
  <si>
    <t>Kabiven</t>
  </si>
  <si>
    <t>worek</t>
  </si>
  <si>
    <t>2053ml</t>
  </si>
  <si>
    <t>2566ml</t>
  </si>
  <si>
    <t xml:space="preserve">Kabiven Peripheral </t>
  </si>
  <si>
    <t>1440ml</t>
  </si>
  <si>
    <t>1477ml</t>
  </si>
  <si>
    <t>1970ml</t>
  </si>
  <si>
    <t>1250ml</t>
  </si>
  <si>
    <t>1875ml</t>
  </si>
  <si>
    <t xml:space="preserve"> 625ml</t>
  </si>
  <si>
    <t xml:space="preserve">Nutryelt Adult </t>
  </si>
  <si>
    <t xml:space="preserve">Cernevit </t>
  </si>
  <si>
    <t xml:space="preserve">Sevoflurane </t>
  </si>
  <si>
    <t>Sevoflurane</t>
  </si>
  <si>
    <t>płyn do sporządzania inhalacji parowej</t>
  </si>
  <si>
    <t>6 butelek a 250ml (butelki kompatybilne z parowniczkami firmy Baxter)</t>
  </si>
  <si>
    <t>Enoxaparin sodium</t>
  </si>
  <si>
    <t>amp.-strzyk.</t>
  </si>
  <si>
    <t>20mg/0,2ml</t>
  </si>
  <si>
    <t>40mg/0,4ml</t>
  </si>
  <si>
    <t>60mg/0,6ml</t>
  </si>
  <si>
    <t>80mg/0,8ml</t>
  </si>
  <si>
    <t>100mg/1,0ml</t>
  </si>
  <si>
    <t xml:space="preserve">Biofazolin, Cefazolin, Tarfazolin </t>
  </si>
  <si>
    <t>Cefazolin</t>
  </si>
  <si>
    <t>1g</t>
  </si>
  <si>
    <t>Tarcefoxym, Biotaksym</t>
  </si>
  <si>
    <t>Cefotaxime</t>
  </si>
  <si>
    <t>2g</t>
  </si>
  <si>
    <t>Oframax, Biotrakson, Tartriakson</t>
  </si>
  <si>
    <t>Ceftriaxone</t>
  </si>
  <si>
    <t>Biofuroksym, Xorim,Tarsime, Zinacef,Plixym</t>
  </si>
  <si>
    <t>Biotum, Ceftazidime</t>
  </si>
  <si>
    <t>X</t>
  </si>
  <si>
    <t>Novoseven 1mg</t>
  </si>
  <si>
    <t>Czynnik VII a (Eptacog alfa)</t>
  </si>
  <si>
    <t>1 zestaw</t>
  </si>
  <si>
    <t>Novoseven 5mg</t>
  </si>
  <si>
    <t>Zestaw do podawania preparatu z poz. 2</t>
  </si>
  <si>
    <t xml:space="preserve">Tracrium </t>
  </si>
  <si>
    <t>Atracurii besilas</t>
  </si>
  <si>
    <t>Nimbex, Cisatracurium</t>
  </si>
  <si>
    <t>Cisatracurium</t>
  </si>
  <si>
    <t>10mg/5ml</t>
  </si>
  <si>
    <t>Analiza danych do przetargu</t>
  </si>
  <si>
    <t>Sporządził:</t>
  </si>
  <si>
    <t>Sprawdził:</t>
  </si>
  <si>
    <t>Załącznik nr 2</t>
  </si>
  <si>
    <t>do procedury PO-01/PQ-10/DZP</t>
  </si>
  <si>
    <t>W N I O S E K
o rozpoczęcie postępowania o udzielenie zamówienia publicznego
Sprawa nr ……………….</t>
  </si>
  <si>
    <t>Apteka Szpitalna</t>
  </si>
  <si>
    <t>(próbki, atesty, zaświadczenia, zezwolenia, koncesje, licencje, itp.)</t>
  </si>
  <si>
    <t xml:space="preserve">realizacji od daty podpisania umowy) </t>
  </si>
  <si>
    <t>miesięcy</t>
  </si>
  <si>
    <t>Szacunkowa wartość zamówienia</t>
  </si>
  <si>
    <t>złotych netto</t>
  </si>
  <si>
    <t xml:space="preserve">euro netto (wg kursu  </t>
  </si>
  <si>
    <t>PLN/1 euro</t>
  </si>
  <si>
    <t>zgodnie z rozporządzeniem Prezesa RM w sprawie średniego kursu złotego.)</t>
  </si>
  <si>
    <t xml:space="preserve">Stawka podatku </t>
  </si>
  <si>
    <t>%</t>
  </si>
  <si>
    <t>Ustalenia szacunkowej wartości dokonano w dniu</t>
  </si>
  <si>
    <t>r.</t>
  </si>
  <si>
    <t>na podstawie</t>
  </si>
  <si>
    <t>Osoba dokonująca ustalenia szacunkowej wartości zamówienia</t>
  </si>
  <si>
    <t>nieograniczony i przetarg ograniczony).</t>
  </si>
  <si>
    <t>………………………………………………………………………………………………….</t>
  </si>
  <si>
    <t>………………………………………………………………………………………………</t>
  </si>
  <si>
    <t>…………………………………………</t>
  </si>
  <si>
    <t>…………………………………</t>
  </si>
  <si>
    <t>(Data i podpis Główny Księgowy)</t>
  </si>
  <si>
    <t>Sporządzający wniosek</t>
  </si>
  <si>
    <t>(Pieczątka, podpis DAT)</t>
  </si>
  <si>
    <t>Zatwierdzam*/Nie zatwierdzam*</t>
  </si>
  <si>
    <t>………………………………………</t>
  </si>
  <si>
    <t>data/Dział Zamówień Publicznych</t>
  </si>
  <si>
    <t xml:space="preserve">Potwierdzenie zarejestrowania wniosku </t>
  </si>
  <si>
    <t>*niepotrzebne skreślić</t>
  </si>
  <si>
    <t>USTALENIE WARTOŚCI SZACUNKOWEJ
ZAMÓWIENIA PUBLICZNEGO
Z UWZGLĘDNIENIEM WSZYSTKICH WYMAGAŃ I OKOLICZNOŚCI MOGĄCYCH MIEĆ WPŁYW NA SPORZĄDZENIE OFERTY</t>
  </si>
  <si>
    <t>1. Przedmiot zamówienia</t>
  </si>
  <si>
    <t>2. Opis przedmiotu zamówienia zgodnie z art. 30 Prawa zamówień publicznych</t>
  </si>
  <si>
    <t>Części nr</t>
  </si>
  <si>
    <t>3. Parametry/ wymagania techniczne i jakościowe odnoszące się do przedmiotu zamówienia</t>
  </si>
  <si>
    <t>wg załącznika asortymentowo - ilościowego</t>
  </si>
  <si>
    <t>4. Ilość i rodzaj</t>
  </si>
  <si>
    <t>............................................................................................................................................................</t>
  </si>
  <si>
    <t>...........................................................................................................................................................</t>
  </si>
  <si>
    <t>5. Nazwa / kod ustalone ze Wspólnego Słownika Zamówień</t>
  </si>
  <si>
    <t xml:space="preserve">Grupa CPV </t>
  </si>
  <si>
    <t xml:space="preserve">6. Warunki wymagane (poza ustawowymi) związane z wykonaniem przedmiotu zamówienia, </t>
  </si>
  <si>
    <t>jakie powinien spełnić wykonawca:</t>
  </si>
  <si>
    <t xml:space="preserve">termin dostawy </t>
  </si>
  <si>
    <t>dostawa:</t>
  </si>
  <si>
    <t>Apteka szpitalna</t>
  </si>
  <si>
    <t xml:space="preserve">wynosi: </t>
  </si>
  <si>
    <t xml:space="preserve">(netto) </t>
  </si>
  <si>
    <t xml:space="preserve">w przeliczeniu na EURO wynosi: </t>
  </si>
  <si>
    <t>właściwej merytorycznie komórki, albo istotne postanowienia umowy).</t>
  </si>
  <si>
    <t xml:space="preserve"> </t>
  </si>
  <si>
    <t>………………………………….</t>
  </si>
  <si>
    <t>imię i nazwisko sporządzającego</t>
  </si>
  <si>
    <t>Liprolog</t>
  </si>
  <si>
    <t xml:space="preserve">Gelaspan 4% </t>
  </si>
  <si>
    <t>Roztwór żelatyny (40g/l) z elektrolitami</t>
  </si>
  <si>
    <t>0,75g</t>
  </si>
  <si>
    <t>1,5g</t>
  </si>
  <si>
    <t xml:space="preserve">Aneptinex, Coaxil </t>
  </si>
  <si>
    <t xml:space="preserve">Diagen, Diaprel MR, Gliclada </t>
  </si>
  <si>
    <t xml:space="preserve">Protevasc MR, Preductal MR, Cyto-Protectin MR </t>
  </si>
  <si>
    <t xml:space="preserve">Indapen SR, Diuresin SR, Tertensif SR </t>
  </si>
  <si>
    <t>Prestarium</t>
  </si>
  <si>
    <t>30szt</t>
  </si>
  <si>
    <t>Fostex</t>
  </si>
  <si>
    <t xml:space="preserve">aerozol inhalacyjny, roztwór </t>
  </si>
  <si>
    <t xml:space="preserve">Rovamycine </t>
  </si>
  <si>
    <t>spiramycin</t>
  </si>
  <si>
    <t>3mln j.m.</t>
  </si>
  <si>
    <t>100 mcg + 6 mcg
/dawkę inh.</t>
  </si>
  <si>
    <t>Beclometasoni dipropionas + Formoteroli fumaras dihydricus</t>
  </si>
  <si>
    <t>Jodowy niejonowy środek cieniujący - Iohexolum</t>
  </si>
  <si>
    <t>1%;  2ml</t>
  </si>
  <si>
    <t>2%;  2ml</t>
  </si>
  <si>
    <t>2 dni</t>
  </si>
  <si>
    <t>150ml</t>
  </si>
  <si>
    <t xml:space="preserve">Smof Kabiven </t>
  </si>
  <si>
    <t>op.
(180 daw.)</t>
  </si>
  <si>
    <t>10% dekstran</t>
  </si>
  <si>
    <t>6% dekstran</t>
  </si>
  <si>
    <t>20mg/g</t>
  </si>
  <si>
    <t>20g</t>
  </si>
  <si>
    <t>Midazolam</t>
  </si>
  <si>
    <t>1 fiol.</t>
  </si>
  <si>
    <t>1000mg</t>
  </si>
  <si>
    <t>Viantan</t>
  </si>
  <si>
    <t>1875 ml</t>
  </si>
  <si>
    <t>2. Zamawiający dopuszcza inne wielkości opakowań pod warunkiem przeliczenia ilości z zaokrągleniem do pełnych opakowań produktu.</t>
  </si>
  <si>
    <t>Część nr</t>
  </si>
  <si>
    <t>Vat %</t>
  </si>
  <si>
    <t>Cena
(Wartość brutto)</t>
  </si>
  <si>
    <t>5mg/5ml</t>
  </si>
  <si>
    <t>100 mg</t>
  </si>
  <si>
    <t>Alendronic acid</t>
  </si>
  <si>
    <t>70mg</t>
  </si>
  <si>
    <t>Alfadiol</t>
  </si>
  <si>
    <t>Alfacalcidol</t>
  </si>
  <si>
    <t>0,25mcg</t>
  </si>
  <si>
    <t>1mcg</t>
  </si>
  <si>
    <t xml:space="preserve">Alantan maść </t>
  </si>
  <si>
    <t>Allantoin</t>
  </si>
  <si>
    <t>Allopurinol</t>
  </si>
  <si>
    <t>Actilyse</t>
  </si>
  <si>
    <t>Alteplase</t>
  </si>
  <si>
    <t>Amantix</t>
  </si>
  <si>
    <t>Amantadine sulfate</t>
  </si>
  <si>
    <t>rozt. do infuzji
500ml</t>
  </si>
  <si>
    <t>200mg/500ml</t>
  </si>
  <si>
    <t>Mucosolvan</t>
  </si>
  <si>
    <t>Ambroxol hydrochloride</t>
  </si>
  <si>
    <t>płyn do nebulizacji</t>
  </si>
  <si>
    <t>7,5 mg/ml</t>
  </si>
  <si>
    <t>150 ml</t>
  </si>
  <si>
    <t>Ammonii bituminosulfonas</t>
  </si>
  <si>
    <t>20 g</t>
  </si>
  <si>
    <t>Amoxicillin</t>
  </si>
  <si>
    <t>16 szt.</t>
  </si>
  <si>
    <t>amoxicillin</t>
  </si>
  <si>
    <t>Ampicyllin</t>
  </si>
  <si>
    <t>Ampicillin</t>
  </si>
  <si>
    <t xml:space="preserve"> 500mg</t>
  </si>
  <si>
    <t xml:space="preserve">Mova Nitrat Pipette </t>
  </si>
  <si>
    <t>Argenti nitras</t>
  </si>
  <si>
    <t xml:space="preserve">Ascorbic acid </t>
  </si>
  <si>
    <t>Vit. C</t>
  </si>
  <si>
    <t>100mg/1ml</t>
  </si>
  <si>
    <t>30 ml</t>
  </si>
  <si>
    <t>Ascorbic acid + Rutoside</t>
  </si>
  <si>
    <t>100mg+25mg</t>
  </si>
  <si>
    <t>125 szt.</t>
  </si>
  <si>
    <t>37,5mg/5ml</t>
  </si>
  <si>
    <t>Azathioprine</t>
  </si>
  <si>
    <t>50szt.</t>
  </si>
  <si>
    <t>Sumamed</t>
  </si>
  <si>
    <t xml:space="preserve">Azithromycin </t>
  </si>
  <si>
    <t>20 ml</t>
  </si>
  <si>
    <t>c) wielkość opakowania, rodzaj opakowania (jeśli dotyczy).</t>
  </si>
  <si>
    <t>Bacitracin + Neomycin</t>
  </si>
  <si>
    <t>(250 j.m.+ 5 mg)/g</t>
  </si>
  <si>
    <t>Barium sulfuricum</t>
  </si>
  <si>
    <t>zawiesina</t>
  </si>
  <si>
    <t>200g/200ml</t>
  </si>
  <si>
    <t>200ml</t>
  </si>
  <si>
    <t>Lotensin</t>
  </si>
  <si>
    <t>Benazepril hydrochloride</t>
  </si>
  <si>
    <t>Pudroderm</t>
  </si>
  <si>
    <t xml:space="preserve">Benzocaine + Menthol + Zinc oxide </t>
  </si>
  <si>
    <t>zawiesina na skórę</t>
  </si>
  <si>
    <t>9,8mg+9,8 mg, +245 mg/g</t>
  </si>
  <si>
    <t>140 g</t>
  </si>
  <si>
    <t>Penicillinum crystallisatum</t>
  </si>
  <si>
    <t>Benzylpenicillin potassium</t>
  </si>
  <si>
    <t>1 mln j.m</t>
  </si>
  <si>
    <t>3 mln j.m</t>
  </si>
  <si>
    <t>Betahistine dihydrochloride</t>
  </si>
  <si>
    <t xml:space="preserve"> 8mg</t>
  </si>
  <si>
    <t>24mg</t>
  </si>
  <si>
    <t>Diprophos</t>
  </si>
  <si>
    <t>7mg/1ml</t>
  </si>
  <si>
    <t>Brinzolamide</t>
  </si>
  <si>
    <t>Flegamina syrop</t>
  </si>
  <si>
    <t>Bromhexine</t>
  </si>
  <si>
    <t>4mg/5ml</t>
  </si>
  <si>
    <t>120 ml</t>
  </si>
  <si>
    <t xml:space="preserve">Flegamina </t>
  </si>
  <si>
    <t>8mg</t>
  </si>
  <si>
    <t>Entocort</t>
  </si>
  <si>
    <t>400mcg</t>
  </si>
  <si>
    <t>125mcg/ml</t>
  </si>
  <si>
    <t>250mcg/ml</t>
  </si>
  <si>
    <t>20amp</t>
  </si>
  <si>
    <t>Bunondol inj</t>
  </si>
  <si>
    <t>0,3mg/1ml</t>
  </si>
  <si>
    <t>70mcg/h</t>
  </si>
  <si>
    <t>Buscolysin</t>
  </si>
  <si>
    <t>20mg/1ml</t>
  </si>
  <si>
    <t>Novoscabin</t>
  </si>
  <si>
    <t>Benzyl benzoate</t>
  </si>
  <si>
    <t>płyn na skórę</t>
  </si>
  <si>
    <t>300mg/g</t>
  </si>
  <si>
    <t>Calcii gluconate</t>
  </si>
  <si>
    <t>Calperos</t>
  </si>
  <si>
    <t>Calcium carbonate</t>
  </si>
  <si>
    <t>Calcium lactate gluconate</t>
  </si>
  <si>
    <t>116mg Ca2+/5ml</t>
  </si>
  <si>
    <t>Candesartan</t>
  </si>
  <si>
    <t>16mg</t>
  </si>
  <si>
    <t>Finlepsin</t>
  </si>
  <si>
    <t>Pabal</t>
  </si>
  <si>
    <t>Carbetocin</t>
  </si>
  <si>
    <t>100mcg/ml</t>
  </si>
  <si>
    <t>Cefaclor</t>
  </si>
  <si>
    <t xml:space="preserve">100ml </t>
  </si>
  <si>
    <t>Cefalexin</t>
  </si>
  <si>
    <t>Cefuroxime</t>
  </si>
  <si>
    <t xml:space="preserve"> 125mg/5ml</t>
  </si>
  <si>
    <t xml:space="preserve"> 250mg/5ml</t>
  </si>
  <si>
    <t>Cetirizine dihydrochloride</t>
  </si>
  <si>
    <t>75 ml</t>
  </si>
  <si>
    <t xml:space="preserve">Detreomycin maść </t>
  </si>
  <si>
    <t>Chloramphenicol</t>
  </si>
  <si>
    <t>Sebidin</t>
  </si>
  <si>
    <t>Chlorhexidine hydr., Ascorbic acid</t>
  </si>
  <si>
    <t>tabl. do ssania</t>
  </si>
  <si>
    <t>5 mg+ 50 mg</t>
  </si>
  <si>
    <t>Chloroquine</t>
  </si>
  <si>
    <t>ciclosporin</t>
  </si>
  <si>
    <t>kaps</t>
  </si>
  <si>
    <t>Cilazapril</t>
  </si>
  <si>
    <t>2,5mg</t>
  </si>
  <si>
    <t>6 ml</t>
  </si>
  <si>
    <t>Heminevrin</t>
  </si>
  <si>
    <t>Clomethiazole edisylate</t>
  </si>
  <si>
    <t xml:space="preserve">Clonazepam </t>
  </si>
  <si>
    <t>Clonazepam</t>
  </si>
  <si>
    <t>Clopidogrel</t>
  </si>
  <si>
    <t>Clotrimazole</t>
  </si>
  <si>
    <t>Clotrimazol</t>
  </si>
  <si>
    <t>Syntarpen</t>
  </si>
  <si>
    <t>Cloxacilin</t>
  </si>
  <si>
    <t>0,5g</t>
  </si>
  <si>
    <t>Clozapine</t>
  </si>
  <si>
    <t>Thiocodin</t>
  </si>
  <si>
    <t xml:space="preserve">Codeine phosphate + Guaiacolsulfonate </t>
  </si>
  <si>
    <t>15mg+300mg</t>
  </si>
  <si>
    <t>Colchicine</t>
  </si>
  <si>
    <t>Trimesolphar</t>
  </si>
  <si>
    <t xml:space="preserve"> 480mg/5ml</t>
  </si>
  <si>
    <t>480mg</t>
  </si>
  <si>
    <t>Citra - lock S</t>
  </si>
  <si>
    <t>Cytrynian trisodowy</t>
  </si>
  <si>
    <t>amp-strzyk</t>
  </si>
  <si>
    <t>4%; 2,5ml</t>
  </si>
  <si>
    <t>2 amp-strzyk</t>
  </si>
  <si>
    <t xml:space="preserve">Fragmin </t>
  </si>
  <si>
    <t>Dalteparin sodium</t>
  </si>
  <si>
    <t>5000 j.m. anty-Xa/0,2ml</t>
  </si>
  <si>
    <t>7500 j.m. anty-Xa/0,3ml</t>
  </si>
  <si>
    <t>Desferal</t>
  </si>
  <si>
    <t>Deferoxamine</t>
  </si>
  <si>
    <t>Panthenol</t>
  </si>
  <si>
    <t>46,3 mg/g</t>
  </si>
  <si>
    <t>130 g</t>
  </si>
  <si>
    <t>Dexketoprofen</t>
  </si>
  <si>
    <t>50mg/2ml</t>
  </si>
  <si>
    <t>Acti-trin</t>
  </si>
  <si>
    <t>dextromethorphan + pseudoephedrine + triprolidine</t>
  </si>
  <si>
    <t xml:space="preserve">syrop </t>
  </si>
  <si>
    <t>(10 mg+30mg+
1,25mg)/5ml</t>
  </si>
  <si>
    <t>Glucosum 20%</t>
  </si>
  <si>
    <t>Dextrose (Glucosum)</t>
  </si>
  <si>
    <t>Glucosum 40%</t>
  </si>
  <si>
    <t>40%; 10ml</t>
  </si>
  <si>
    <t>subst</t>
  </si>
  <si>
    <t>Relanium</t>
  </si>
  <si>
    <t>20 szt</t>
  </si>
  <si>
    <t>Diclofenac</t>
  </si>
  <si>
    <t>1mg/ml</t>
  </si>
  <si>
    <t>żel</t>
  </si>
  <si>
    <t xml:space="preserve"> 10mg/g</t>
  </si>
  <si>
    <t>50g</t>
  </si>
  <si>
    <t>Arthrotec</t>
  </si>
  <si>
    <t>Diclofenac sodium + Misoprostol</t>
  </si>
  <si>
    <t>0,2mg + 50mg</t>
  </si>
  <si>
    <t>Digoxin</t>
  </si>
  <si>
    <t>0,5mg/2ml</t>
  </si>
  <si>
    <t>0,1mg</t>
  </si>
  <si>
    <t>0,25mg</t>
  </si>
  <si>
    <t>Alugastrin</t>
  </si>
  <si>
    <t>Dihydroxialumini sodium carbonate</t>
  </si>
  <si>
    <t>340mg/5ml</t>
  </si>
  <si>
    <t xml:space="preserve"> 60mg</t>
  </si>
  <si>
    <t>Prepidil</t>
  </si>
  <si>
    <t>Dinoprostone</t>
  </si>
  <si>
    <t>0,5mg/3g</t>
  </si>
  <si>
    <t>Smecta</t>
  </si>
  <si>
    <t>Diosmectite</t>
  </si>
  <si>
    <t>proszek</t>
  </si>
  <si>
    <t>Diosmin</t>
  </si>
  <si>
    <t>tabl. o zmodyf. uwal.</t>
  </si>
  <si>
    <t>30 tabl.</t>
  </si>
  <si>
    <t>Doxycyclina</t>
  </si>
  <si>
    <t>Doxycycline</t>
  </si>
  <si>
    <t>100mg/5ml</t>
  </si>
  <si>
    <t>Duphaston</t>
  </si>
  <si>
    <t>Dydrogesterone</t>
  </si>
  <si>
    <t>Ectodose</t>
  </si>
  <si>
    <t>Ectoine</t>
  </si>
  <si>
    <t>roztwór do inhalacji</t>
  </si>
  <si>
    <t>Jardiance</t>
  </si>
  <si>
    <t>Empagliflozin</t>
  </si>
  <si>
    <t xml:space="preserve">Erythromycinum Intravenos </t>
  </si>
  <si>
    <t>Erythromycin</t>
  </si>
  <si>
    <t>Davercin</t>
  </si>
  <si>
    <t>Erythromycin cyclocarbonate</t>
  </si>
  <si>
    <t>Escitalopram</t>
  </si>
  <si>
    <t xml:space="preserve">Cyclonamine </t>
  </si>
  <si>
    <t>Etamsylate</t>
  </si>
  <si>
    <t xml:space="preserve">250mg/2ml </t>
  </si>
  <si>
    <t>Cyclonamina</t>
  </si>
  <si>
    <t>Hypnomidate</t>
  </si>
  <si>
    <t>Etomidate</t>
  </si>
  <si>
    <t>20mg/10ml</t>
  </si>
  <si>
    <t xml:space="preserve">Lipanthyl NT 145 </t>
  </si>
  <si>
    <t>Fenofibrate</t>
  </si>
  <si>
    <t>145mg</t>
  </si>
  <si>
    <t>215mg</t>
  </si>
  <si>
    <t xml:space="preserve">Berotec N 100 </t>
  </si>
  <si>
    <t>Fenoterol</t>
  </si>
  <si>
    <t>aerozol wziewny</t>
  </si>
  <si>
    <t>0,1mg/daw</t>
  </si>
  <si>
    <t xml:space="preserve">Berodual N </t>
  </si>
  <si>
    <t>Fenoterol + Ipratropium bromide</t>
  </si>
  <si>
    <t>(50 µg+ 21 µg)/dawkę</t>
  </si>
  <si>
    <t>Berodual</t>
  </si>
  <si>
    <t>roztwór do inhal.</t>
  </si>
  <si>
    <t>(500 µg+ 250 µg)/ml</t>
  </si>
  <si>
    <t>Fentanyl,</t>
  </si>
  <si>
    <t>Fentanyl</t>
  </si>
  <si>
    <t>0,1mg/2ml</t>
  </si>
  <si>
    <t>25mcg/h</t>
  </si>
  <si>
    <t>50mcg/h</t>
  </si>
  <si>
    <t>Actiferol 7 mg</t>
  </si>
  <si>
    <t>Ferrum</t>
  </si>
  <si>
    <t>7mg</t>
  </si>
  <si>
    <t xml:space="preserve">Actiferol START </t>
  </si>
  <si>
    <t>Filgrastim</t>
  </si>
  <si>
    <t>48 mlnj.m./0,5ml</t>
  </si>
  <si>
    <t>Finasteride</t>
  </si>
  <si>
    <t>Fluconazole</t>
  </si>
  <si>
    <t xml:space="preserve">  5mg/ml</t>
  </si>
  <si>
    <t>Cortineff</t>
  </si>
  <si>
    <t>Fludrocortisone acetate</t>
  </si>
  <si>
    <t>Flumazenil</t>
  </si>
  <si>
    <t>500 µg/5ml</t>
  </si>
  <si>
    <t>Andepin</t>
  </si>
  <si>
    <t>Fluoxetine</t>
  </si>
  <si>
    <t>Flixotide</t>
  </si>
  <si>
    <t>Fluticasone</t>
  </si>
  <si>
    <t xml:space="preserve">  50mcg/daw</t>
  </si>
  <si>
    <t>120 dawek</t>
  </si>
  <si>
    <t>125mcg/daw</t>
  </si>
  <si>
    <t>Folic acid</t>
  </si>
  <si>
    <t>Gabapentin 300</t>
  </si>
  <si>
    <t>Gabapentin</t>
  </si>
  <si>
    <t>600mg</t>
  </si>
  <si>
    <t>Gentamycyna</t>
  </si>
  <si>
    <t>80mg/2ml</t>
  </si>
  <si>
    <t>Czopki glicerynowe</t>
  </si>
  <si>
    <t>Glicerol</t>
  </si>
  <si>
    <t>Glucagen Hypokit</t>
  </si>
  <si>
    <t>Glucagon</t>
  </si>
  <si>
    <t xml:space="preserve">Perlinganit </t>
  </si>
  <si>
    <t>10mg/10ml</t>
  </si>
  <si>
    <t>2mg/ml</t>
  </si>
  <si>
    <t>40 szt.</t>
  </si>
  <si>
    <t>Lioton 1000 żel</t>
  </si>
  <si>
    <t>1000 j.m./g</t>
  </si>
  <si>
    <t>Gamma Anty HBS 200jm, Uman Big 180 jm</t>
  </si>
  <si>
    <t>Hepatitis B immunoglobulin (profilaktyka WZW typ B u noworodków)</t>
  </si>
  <si>
    <r>
      <t xml:space="preserve">180 j.m. lub </t>
    </r>
    <r>
      <rPr>
        <b/>
        <sz val="9"/>
        <rFont val="Arial"/>
        <family val="2"/>
        <charset val="238"/>
      </rPr>
      <t>200 j.m.</t>
    </r>
  </si>
  <si>
    <t>Biolan</t>
  </si>
  <si>
    <t>Hyaluronate sodium</t>
  </si>
  <si>
    <t>1,5mg/ml</t>
  </si>
  <si>
    <t>20 szt a 0,35ml</t>
  </si>
  <si>
    <t>Hydrocortisone</t>
  </si>
  <si>
    <t xml:space="preserve">Hydrocortisonum </t>
  </si>
  <si>
    <t xml:space="preserve"> 20mg</t>
  </si>
  <si>
    <t>Hydrocortisone acetate</t>
  </si>
  <si>
    <t>Oxycort A</t>
  </si>
  <si>
    <t>(10 mg+ 10 mg)/g</t>
  </si>
  <si>
    <t>3 g</t>
  </si>
  <si>
    <t>Atecortin</t>
  </si>
  <si>
    <t xml:space="preserve">Hydrocortisone acetate + Oxytetracycline hydrochloride + Polymyxin B sulphate </t>
  </si>
  <si>
    <t>(5 mg+ 10000 j.m.+ 15 mg)/ml</t>
  </si>
  <si>
    <t>Hydroxizinum</t>
  </si>
  <si>
    <t xml:space="preserve"> 10mg</t>
  </si>
  <si>
    <t xml:space="preserve">Cholestil </t>
  </si>
  <si>
    <t>Hymercromone</t>
  </si>
  <si>
    <t>Ibuprofen</t>
  </si>
  <si>
    <t>Atrovent N</t>
  </si>
  <si>
    <t>Ipratropium bromide</t>
  </si>
  <si>
    <t>20mcg/daw</t>
  </si>
  <si>
    <t>Atrovent</t>
  </si>
  <si>
    <t>Itraconazole</t>
  </si>
  <si>
    <t>Jod subst.</t>
  </si>
  <si>
    <t>Jodum</t>
  </si>
  <si>
    <t>10g</t>
  </si>
  <si>
    <t>Kalium Iodatum</t>
  </si>
  <si>
    <t>Kaliium iodatum</t>
  </si>
  <si>
    <t>25g</t>
  </si>
  <si>
    <t>Citra fleet</t>
  </si>
  <si>
    <t>kwas cytrynowy + magnez (tlenek magnezu) + pikosiarczan sodu</t>
  </si>
  <si>
    <t>1 saszetka zawiera: 10 mg pikosiarczanu sodu, 3,5 g tlenku magnezu lekkiego, 10,97 g kwasu cytrynowego bezwodnego, 195 mg potasu</t>
  </si>
  <si>
    <t>50 sasz</t>
  </si>
  <si>
    <t>Lactulosum</t>
  </si>
  <si>
    <t>Lactulose</t>
  </si>
  <si>
    <t>7,5g/15ml</t>
  </si>
  <si>
    <t>Lamotrygine</t>
  </si>
  <si>
    <t>leflunomide</t>
  </si>
  <si>
    <t xml:space="preserve"> 15mg</t>
  </si>
  <si>
    <t>Levodopa + Benserazide</t>
  </si>
  <si>
    <t xml:space="preserve">  50mg+12,5mg</t>
  </si>
  <si>
    <t>200mg+50mg</t>
  </si>
  <si>
    <t>Tisercin</t>
  </si>
  <si>
    <t>Levomepromazine</t>
  </si>
  <si>
    <t>25mg/ml</t>
  </si>
  <si>
    <t>Levothyroxine sodium</t>
  </si>
  <si>
    <t xml:space="preserve"> 25mcg</t>
  </si>
  <si>
    <t xml:space="preserve"> 50mcg</t>
  </si>
  <si>
    <t xml:space="preserve"> 75mcg</t>
  </si>
  <si>
    <t>100mcg</t>
  </si>
  <si>
    <t xml:space="preserve">Instilagel </t>
  </si>
  <si>
    <t>Lidocaine + chlorhexidine</t>
  </si>
  <si>
    <t>25 szt.</t>
  </si>
  <si>
    <t>38g</t>
  </si>
  <si>
    <t xml:space="preserve">Lidocaine Grindeks </t>
  </si>
  <si>
    <t>2%; 5ml</t>
  </si>
  <si>
    <t>Trajenta</t>
  </si>
  <si>
    <t>Linagliptin</t>
  </si>
  <si>
    <t>Lincomycin</t>
  </si>
  <si>
    <t>600mg/2ml</t>
  </si>
  <si>
    <t>Lincocin</t>
  </si>
  <si>
    <t>Lisinopril</t>
  </si>
  <si>
    <t>Loratadine</t>
  </si>
  <si>
    <t xml:space="preserve">Lorafen </t>
  </si>
  <si>
    <t>Lorazepam</t>
  </si>
  <si>
    <t xml:space="preserve">Olopeg </t>
  </si>
  <si>
    <t>Macrogol 4000</t>
  </si>
  <si>
    <t>płyn doustny</t>
  </si>
  <si>
    <t>52,5g/100ml</t>
  </si>
  <si>
    <t>200 ml</t>
  </si>
  <si>
    <t xml:space="preserve">Aspargin </t>
  </si>
  <si>
    <t>Magnesium hydroaspartate + Potassium hydroaspartate</t>
  </si>
  <si>
    <t>250mg+250mg</t>
  </si>
  <si>
    <t>Vermox</t>
  </si>
  <si>
    <t>Mebendazole</t>
  </si>
  <si>
    <t>meloxicam</t>
  </si>
  <si>
    <t>Memantine hydrochloride</t>
  </si>
  <si>
    <t>Meropenem</t>
  </si>
  <si>
    <t>inj.</t>
  </si>
  <si>
    <t>10szt.</t>
  </si>
  <si>
    <t xml:space="preserve">Asamax, </t>
  </si>
  <si>
    <t>Mesalazine</t>
  </si>
  <si>
    <t>Uromitexan</t>
  </si>
  <si>
    <t>mesna</t>
  </si>
  <si>
    <t>15 szt.</t>
  </si>
  <si>
    <t>Spasmalgon</t>
  </si>
  <si>
    <t>Metamizole sodium + Pitofenone + Fenpiverinum bromide</t>
  </si>
  <si>
    <t>(500 mg+ 2 mg+ 0,02 mg)/ml</t>
  </si>
  <si>
    <t>10 szt. a 5 ml</t>
  </si>
  <si>
    <t>Metformine hydrochloride</t>
  </si>
  <si>
    <t>tabl. o przedł. uwalnianiu</t>
  </si>
  <si>
    <t>850mg</t>
  </si>
  <si>
    <t>Dopegyt</t>
  </si>
  <si>
    <t>Methyldopa</t>
  </si>
  <si>
    <t>Methylprednisolone</t>
  </si>
  <si>
    <t xml:space="preserve"> 4mg</t>
  </si>
  <si>
    <t>Solu Medrol</t>
  </si>
  <si>
    <t>proszek +rozp.</t>
  </si>
  <si>
    <t xml:space="preserve"> 250mg/4ml</t>
  </si>
  <si>
    <t xml:space="preserve"> 1 szt.</t>
  </si>
  <si>
    <t xml:space="preserve"> 500mg/8ml</t>
  </si>
  <si>
    <t>1szt.</t>
  </si>
  <si>
    <t>1000mg/16ml</t>
  </si>
  <si>
    <t>Gencjana 1% rozt. Spirytusowy</t>
  </si>
  <si>
    <t>Methylrosaniline</t>
  </si>
  <si>
    <t>roztw. spirytusowy</t>
  </si>
  <si>
    <t>Gencjana 1% rozt. wodny</t>
  </si>
  <si>
    <t>roztw. wodny</t>
  </si>
  <si>
    <t>Bemecor</t>
  </si>
  <si>
    <t>Metildigoxin</t>
  </si>
  <si>
    <t>Betaloc</t>
  </si>
  <si>
    <t>Metoprolol tartrate</t>
  </si>
  <si>
    <t xml:space="preserve">Metocard </t>
  </si>
  <si>
    <t>7,5mg</t>
  </si>
  <si>
    <t>Mirtazapine</t>
  </si>
  <si>
    <t>Mivacron</t>
  </si>
  <si>
    <t>mivacurium chloride</t>
  </si>
  <si>
    <t>Morphine sulphate</t>
  </si>
  <si>
    <t xml:space="preserve">10 szt. </t>
  </si>
  <si>
    <t xml:space="preserve">Doltard </t>
  </si>
  <si>
    <t>Mupirocin</t>
  </si>
  <si>
    <t xml:space="preserve">maść </t>
  </si>
  <si>
    <t>15g</t>
  </si>
  <si>
    <t>maść do nosa</t>
  </si>
  <si>
    <t>3g</t>
  </si>
  <si>
    <t>mycophenolate mofetil</t>
  </si>
  <si>
    <t>kaps./tabl</t>
  </si>
  <si>
    <t>Naproxen</t>
  </si>
  <si>
    <t>Neomycin</t>
  </si>
  <si>
    <t>11,72 mg/g</t>
  </si>
  <si>
    <t>32g (55 ml)</t>
  </si>
  <si>
    <t>Neomycinum</t>
  </si>
  <si>
    <t>maść do oczu</t>
  </si>
  <si>
    <t>Neostigmine</t>
  </si>
  <si>
    <t xml:space="preserve">Nitrendypina  </t>
  </si>
  <si>
    <t>Nitrendypine</t>
  </si>
  <si>
    <t>500 000 j.m.</t>
  </si>
  <si>
    <t>100 000 j.m./ml</t>
  </si>
  <si>
    <t>24 ml</t>
  </si>
  <si>
    <t xml:space="preserve">Hepa-Merz </t>
  </si>
  <si>
    <t>Ornithine aspartate</t>
  </si>
  <si>
    <t>5g/10ml</t>
  </si>
  <si>
    <t>Hepa Merz</t>
  </si>
  <si>
    <t>3g/5g</t>
  </si>
  <si>
    <t xml:space="preserve">Nasivin </t>
  </si>
  <si>
    <t>Oxymetazoline hydrochloride</t>
  </si>
  <si>
    <t xml:space="preserve">krople do nosa </t>
  </si>
  <si>
    <t>krople/
aerozol do nosa</t>
  </si>
  <si>
    <t>Oxytocin</t>
  </si>
  <si>
    <t>5 j.m./1ml</t>
  </si>
  <si>
    <t>Pancreatin</t>
  </si>
  <si>
    <t>25000 j.m.</t>
  </si>
  <si>
    <t xml:space="preserve">Paracetamol </t>
  </si>
  <si>
    <t>Paracetamol</t>
  </si>
  <si>
    <t>125mg</t>
  </si>
  <si>
    <t xml:space="preserve"> 120mg/5ml</t>
  </si>
  <si>
    <t>Parafina płynna</t>
  </si>
  <si>
    <t>Parafinum</t>
  </si>
  <si>
    <t>płyn</t>
  </si>
  <si>
    <t>800 g</t>
  </si>
  <si>
    <t xml:space="preserve">Parafina stała  </t>
  </si>
  <si>
    <t>Parafinum solidum</t>
  </si>
  <si>
    <t>subs./tafle lub gran.</t>
  </si>
  <si>
    <t xml:space="preserve"> 1 kg</t>
  </si>
  <si>
    <t>Perazine</t>
  </si>
  <si>
    <t xml:space="preserve">Luminalum </t>
  </si>
  <si>
    <t>Phenobarbital</t>
  </si>
  <si>
    <t xml:space="preserve">Ospen </t>
  </si>
  <si>
    <t>Phenoxymethylpenicillin</t>
  </si>
  <si>
    <t>1500000j.m.</t>
  </si>
  <si>
    <t>12 tabl.</t>
  </si>
  <si>
    <t xml:space="preserve">Epanutin </t>
  </si>
  <si>
    <t>Phenytoin</t>
  </si>
  <si>
    <t xml:space="preserve">Phospholipids </t>
  </si>
  <si>
    <t xml:space="preserve">Konakion Prima Infanzia   </t>
  </si>
  <si>
    <t>2mg/0,2ml</t>
  </si>
  <si>
    <t xml:space="preserve">Nootropil </t>
  </si>
  <si>
    <t>roztwór doustny</t>
  </si>
  <si>
    <t>200mg/ml</t>
  </si>
  <si>
    <t>Potassium chloride</t>
  </si>
  <si>
    <t>315 mg K</t>
  </si>
  <si>
    <t xml:space="preserve">Kalipoz prol. </t>
  </si>
  <si>
    <t>391mg K</t>
  </si>
  <si>
    <t>15%; 10ml</t>
  </si>
  <si>
    <t>Kalium</t>
  </si>
  <si>
    <t>391mg K/5ml</t>
  </si>
  <si>
    <t>Encortolon</t>
  </si>
  <si>
    <t>Prednisolone</t>
  </si>
  <si>
    <t>Encorton</t>
  </si>
  <si>
    <t>Prednisone</t>
  </si>
  <si>
    <t xml:space="preserve"> 1mg</t>
  </si>
  <si>
    <t>Lacidofil</t>
  </si>
  <si>
    <t xml:space="preserve">Probiotyk (Lactobacillus acidophilus + Lactobacillus rhamnosus) </t>
  </si>
  <si>
    <t xml:space="preserve">Probiotyk (Lactobacillus rhamnosus) </t>
  </si>
  <si>
    <t>proszek do przyg. Zaw. doustnej, amp</t>
  </si>
  <si>
    <t xml:space="preserve">tabl.podj. </t>
  </si>
  <si>
    <t xml:space="preserve">Rytmonorm </t>
  </si>
  <si>
    <t>70mg/20 ml</t>
  </si>
  <si>
    <t xml:space="preserve">Thyrosan </t>
  </si>
  <si>
    <t>Propylthiouracil</t>
  </si>
  <si>
    <t xml:space="preserve">Siarczan protaminy </t>
  </si>
  <si>
    <t>Protamine sulphate</t>
  </si>
  <si>
    <t>Alcaine</t>
  </si>
  <si>
    <t>Proxymetacaine hydrochloride</t>
  </si>
  <si>
    <t>15 ml</t>
  </si>
  <si>
    <t>Vitamina B6</t>
  </si>
  <si>
    <t>Pyridoxine</t>
  </si>
  <si>
    <t>Maść ochronna z vit. A</t>
  </si>
  <si>
    <t>Retinol</t>
  </si>
  <si>
    <t>25 g</t>
  </si>
  <si>
    <t xml:space="preserve">Vita -POS </t>
  </si>
  <si>
    <t>250 j.m./g</t>
  </si>
  <si>
    <t xml:space="preserve">Rifamazid </t>
  </si>
  <si>
    <t>Rifampicin+Isoniazid</t>
  </si>
  <si>
    <t>300mg+150mg</t>
  </si>
  <si>
    <t xml:space="preserve">Xifaxan </t>
  </si>
  <si>
    <t>Rifaximin</t>
  </si>
  <si>
    <t>Orizon</t>
  </si>
  <si>
    <t>amp. do nebulizacji</t>
  </si>
  <si>
    <t>2,5mg/2,5ml</t>
  </si>
  <si>
    <t>2mg/5ml</t>
  </si>
  <si>
    <t>100mcg/daw</t>
  </si>
  <si>
    <t xml:space="preserve">Serevent </t>
  </si>
  <si>
    <t>Salmeterol</t>
  </si>
  <si>
    <t>25mcg/daw</t>
  </si>
  <si>
    <t>Sertraline</t>
  </si>
  <si>
    <t xml:space="preserve">Aphtin </t>
  </si>
  <si>
    <t>Sodium tetraborate</t>
  </si>
  <si>
    <t>zaw.do stos. w j.ustnej</t>
  </si>
  <si>
    <t xml:space="preserve">Spironol </t>
  </si>
  <si>
    <t>Spironolactone</t>
  </si>
  <si>
    <t>Sulfasalazine</t>
  </si>
  <si>
    <t>Sulpiryd</t>
  </si>
  <si>
    <t xml:space="preserve">tabl./kaps. </t>
  </si>
  <si>
    <t xml:space="preserve">28 szt. </t>
  </si>
  <si>
    <t>Antytoksyna jadu żmij inj.</t>
  </si>
  <si>
    <t>Surowica przeciwko jadom węży i żmij</t>
  </si>
  <si>
    <t>500 j.m.</t>
  </si>
  <si>
    <t>Tamsulosin</t>
  </si>
  <si>
    <t>kaps.o zmod.uwal.</t>
  </si>
  <si>
    <t>0,4mg</t>
  </si>
  <si>
    <t>Taurosept</t>
  </si>
  <si>
    <t>Taurolidine</t>
  </si>
  <si>
    <t>5 fiol</t>
  </si>
  <si>
    <t xml:space="preserve">Glypresin </t>
  </si>
  <si>
    <t>Terlipressin</t>
  </si>
  <si>
    <t>1mg/8,5ml</t>
  </si>
  <si>
    <t>Theophylline</t>
  </si>
  <si>
    <t xml:space="preserve">Euphyllin Long  </t>
  </si>
  <si>
    <t>tabl.,/ kaps.</t>
  </si>
  <si>
    <t xml:space="preserve">Theospirex  </t>
  </si>
  <si>
    <t>Theophylline /glicynian sodowy teofiliny/</t>
  </si>
  <si>
    <t>200mg/10ml</t>
  </si>
  <si>
    <t>Thiamine</t>
  </si>
  <si>
    <t xml:space="preserve">Vitaminum B 1 </t>
  </si>
  <si>
    <t xml:space="preserve">  3mg</t>
  </si>
  <si>
    <t>Vitaminum B1 - Forte</t>
  </si>
  <si>
    <t xml:space="preserve">Torecan </t>
  </si>
  <si>
    <t>Thiethylperazine</t>
  </si>
  <si>
    <t>6,5mg</t>
  </si>
  <si>
    <t>Sirdalud</t>
  </si>
  <si>
    <t>Tizanidine</t>
  </si>
  <si>
    <t>6mg</t>
  </si>
  <si>
    <t>Tobramycin</t>
  </si>
  <si>
    <t xml:space="preserve">Mydocalm Forte </t>
  </si>
  <si>
    <r>
      <t>Tormentillae unguentum</t>
    </r>
    <r>
      <rPr>
        <b/>
        <sz val="9"/>
        <rFont val="Arial"/>
        <family val="2"/>
        <charset val="238"/>
      </rPr>
      <t xml:space="preserve"> </t>
    </r>
    <r>
      <rPr>
        <b/>
        <u/>
        <sz val="9"/>
        <rFont val="Arial"/>
        <family val="2"/>
        <charset val="238"/>
      </rPr>
      <t>(bez zawartości boranów)</t>
    </r>
  </si>
  <si>
    <t>Debridat</t>
  </si>
  <si>
    <t>Trimebutine</t>
  </si>
  <si>
    <t>7,87 mg/g</t>
  </si>
  <si>
    <t>Posorutin</t>
  </si>
  <si>
    <t>Troxerutin</t>
  </si>
  <si>
    <t>50mg/ml</t>
  </si>
  <si>
    <t>Ursodeoxycholic acid</t>
  </si>
  <si>
    <t xml:space="preserve">Ursofalk </t>
  </si>
  <si>
    <t>Wazelina biała subst.</t>
  </si>
  <si>
    <t>Vaselinum album</t>
  </si>
  <si>
    <t>subst.</t>
  </si>
  <si>
    <t xml:space="preserve">Norcuron </t>
  </si>
  <si>
    <t>Vecuronium</t>
  </si>
  <si>
    <t xml:space="preserve">Isoptin SR </t>
  </si>
  <si>
    <t>Vinpocetine</t>
  </si>
  <si>
    <t xml:space="preserve">Warfin </t>
  </si>
  <si>
    <t>Warfarin</t>
  </si>
  <si>
    <t>Maść cynkowa</t>
  </si>
  <si>
    <t>Zinc oxide</t>
  </si>
  <si>
    <t>20 g tuba</t>
  </si>
  <si>
    <t>Zofenil</t>
  </si>
  <si>
    <t xml:space="preserve">Zofenopril </t>
  </si>
  <si>
    <t xml:space="preserve">Zofenil </t>
  </si>
  <si>
    <t>29 szt.</t>
  </si>
  <si>
    <t>Małgorzata Maciejewska</t>
  </si>
  <si>
    <t>Pyralgin, Metamizole</t>
  </si>
  <si>
    <r>
      <t xml:space="preserve">Wielkość op./
</t>
    </r>
    <r>
      <rPr>
        <b/>
        <u/>
        <sz val="9"/>
        <color rgb="FF000000"/>
        <rFont val="Arial"/>
        <family val="2"/>
        <charset val="238"/>
      </rPr>
      <t>jednostka miary</t>
    </r>
  </si>
  <si>
    <r>
      <t xml:space="preserve">Ilość
</t>
    </r>
    <r>
      <rPr>
        <b/>
        <u/>
        <sz val="9"/>
        <rFont val="Arial"/>
        <family val="2"/>
        <charset val="238"/>
      </rPr>
      <t>jednostek miary</t>
    </r>
  </si>
  <si>
    <t>108 szt</t>
  </si>
  <si>
    <t>108 szt.</t>
  </si>
  <si>
    <t>kolumna J</t>
  </si>
  <si>
    <t>ANALIZA</t>
  </si>
  <si>
    <t xml:space="preserve">Numer części </t>
  </si>
  <si>
    <t>uwagi</t>
  </si>
  <si>
    <t>analiza-wartość netto</t>
  </si>
  <si>
    <t>analiza-wartość brutto</t>
  </si>
  <si>
    <t>%wartości brutto analizy</t>
  </si>
  <si>
    <t>Euro*</t>
  </si>
  <si>
    <t>Dnia:</t>
  </si>
  <si>
    <r>
      <t xml:space="preserve">1. 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1"/>
        <color theme="1"/>
        <rFont val="Times New Roman"/>
        <family val="1"/>
        <charset val="238"/>
      </rPr>
      <t>KOMÓRKA ORGANIZACYJNA WNIOSKUJĄCA POSTĘPOWANIE</t>
    </r>
  </si>
  <si>
    <r>
      <t xml:space="preserve">2. 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1"/>
        <color theme="1"/>
        <rFont val="Times New Roman"/>
        <family val="1"/>
        <charset val="238"/>
      </rPr>
      <t xml:space="preserve">KRÓTKI OPIS PRZEDMIOTU ZAMÓWIENIA WRAZ Z OKREŚLENIEM WYMAGAŃ </t>
    </r>
  </si>
  <si>
    <r>
      <t xml:space="preserve">3. 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1"/>
        <color theme="1"/>
        <rFont val="Times New Roman"/>
        <family val="1"/>
        <charset val="238"/>
      </rPr>
      <t>WNIOSEK ZŁOŻONY ZGODNIE Z PLANEM ZAMÓWIEŃ – TAK/NIE*</t>
    </r>
  </si>
  <si>
    <r>
      <t xml:space="preserve">Jeżeli  NIE – wniosek złożony doraźnie </t>
    </r>
    <r>
      <rPr>
        <b/>
        <sz val="9"/>
        <color theme="1"/>
        <rFont val="Times New Roman"/>
        <family val="1"/>
        <charset val="238"/>
      </rPr>
      <t>(nie ujęty w planie zamówień publicznych)</t>
    </r>
    <r>
      <rPr>
        <b/>
        <sz val="11"/>
        <color theme="1"/>
        <rFont val="Times New Roman"/>
        <family val="1"/>
        <charset val="238"/>
      </rPr>
      <t xml:space="preserve">  </t>
    </r>
  </si>
  <si>
    <r>
      <t xml:space="preserve">4. 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1"/>
        <color theme="1"/>
        <rFont val="Times New Roman"/>
        <family val="1"/>
        <charset val="238"/>
      </rPr>
      <t xml:space="preserve">TERMIN REALIZACJI </t>
    </r>
    <r>
      <rPr>
        <sz val="10"/>
        <color theme="1"/>
        <rFont val="Times New Roman"/>
        <family val="1"/>
        <charset val="238"/>
      </rPr>
      <t xml:space="preserve">(podać termin realizacji zamówienia, w przypadku dostawy jednorazowej termin </t>
    </r>
  </si>
  <si>
    <r>
      <t xml:space="preserve">5. 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1"/>
        <color theme="1"/>
        <rFont val="Times New Roman"/>
        <family val="1"/>
        <charset val="238"/>
      </rPr>
      <t>SZACUNKOWA WARTOŚĆ ZAMÓWIENIA</t>
    </r>
  </si>
  <si>
    <r>
      <t xml:space="preserve">Szacunkowa wartość zamówienia </t>
    </r>
    <r>
      <rPr>
        <sz val="10"/>
        <color rgb="FF000000"/>
        <rFont val="Times New Roman"/>
        <family val="1"/>
        <charset val="238"/>
      </rPr>
      <t/>
    </r>
  </si>
  <si>
    <t>dotychczasowych zakupów oraz analizy rynku.</t>
  </si>
  <si>
    <r>
      <t xml:space="preserve">6. 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1"/>
        <color theme="1"/>
        <rFont val="Times New Roman"/>
        <family val="1"/>
        <charset val="238"/>
      </rPr>
      <t>PROPONOWANY TRYB UDZIELENIA ZAMÓWIENIA</t>
    </r>
    <r>
      <rPr>
        <b/>
        <sz val="12"/>
        <color theme="1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 xml:space="preserve">(w przypadku innego trybu niż przetarg </t>
    </r>
  </si>
  <si>
    <r>
      <t xml:space="preserve">7. 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1"/>
        <color theme="1"/>
        <rFont val="Times New Roman"/>
        <family val="1"/>
        <charset val="238"/>
      </rPr>
      <t>OPINIA GŁÓWNEGO KSIĘGOWEGO</t>
    </r>
    <r>
      <rPr>
        <b/>
        <sz val="12"/>
        <color theme="1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>(środki własne, inne źródła finansowania – podać jakie)</t>
    </r>
  </si>
  <si>
    <r>
      <t xml:space="preserve">8. 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1"/>
        <color theme="1"/>
        <rFont val="Times New Roman"/>
        <family val="1"/>
        <charset val="238"/>
      </rPr>
      <t>OPINIA DAT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</si>
  <si>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 </t>
    </r>
    <r>
      <rPr>
        <sz val="10"/>
        <color rgb="FF000000"/>
        <rFont val="Times New Roman"/>
        <family val="1"/>
        <charset val="238"/>
      </rPr>
      <t>stawiane wykonawcy: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</si>
  <si>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 </t>
    </r>
    <r>
      <rPr>
        <sz val="10"/>
        <color rgb="FF000000"/>
        <rFont val="Times New Roman"/>
        <family val="1"/>
        <charset val="238"/>
      </rPr>
      <t>organizacyjne: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</si>
  <si>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 </t>
    </r>
    <r>
      <rPr>
        <sz val="10"/>
        <color rgb="FF000000"/>
        <rFont val="Times New Roman"/>
        <family val="1"/>
        <charset val="238"/>
      </rPr>
      <t>inne ..................................................................................................................................</t>
    </r>
  </si>
  <si>
    <r>
      <t>7. Szacunkowa wartość zamówienia</t>
    </r>
    <r>
      <rPr>
        <sz val="10"/>
        <color rgb="FF000000"/>
        <rFont val="Times New Roman"/>
        <family val="1"/>
        <charset val="238"/>
      </rPr>
      <t xml:space="preserve"> ustalona dnia </t>
    </r>
  </si>
  <si>
    <r>
      <t xml:space="preserve">8. Podstawa ustalenia wartość zamówienia </t>
    </r>
    <r>
      <rPr>
        <sz val="10"/>
        <color rgb="FF000000"/>
        <rFont val="Times New Roman"/>
        <family val="1"/>
        <charset val="238"/>
      </rPr>
      <t>(dołączyć dokumentację).</t>
    </r>
  </si>
  <si>
    <r>
      <t>9. Obowiązująca stawka podatku VAT</t>
    </r>
    <r>
      <rPr>
        <sz val="10"/>
        <color rgb="FF000000"/>
        <rFont val="Times New Roman"/>
        <family val="1"/>
        <charset val="238"/>
      </rPr>
      <t xml:space="preserve"> </t>
    </r>
  </si>
  <si>
    <r>
      <t>10. Istotne postanowienia umowy</t>
    </r>
    <r>
      <rPr>
        <sz val="10"/>
        <color rgb="FF000000"/>
        <rFont val="Times New Roman"/>
        <family val="1"/>
        <charset val="238"/>
      </rPr>
      <t xml:space="preserve"> ( dołączyć wzór umowy, zatwierdzony przez Kierownika </t>
    </r>
  </si>
  <si>
    <t>5, 8 i 23</t>
  </si>
  <si>
    <t>Leki i produkty do żywienia.</t>
  </si>
  <si>
    <t xml:space="preserve"> Nutridrink</t>
  </si>
  <si>
    <r>
      <rPr>
        <b/>
        <sz val="10"/>
        <rFont val="Arial"/>
        <family val="2"/>
        <charset val="238"/>
      </rPr>
      <t>Dieta płynna doustna</t>
    </r>
    <r>
      <rPr>
        <sz val="10"/>
        <rFont val="Arial"/>
        <family val="2"/>
        <charset val="238"/>
      </rPr>
      <t xml:space="preserve">
- kompletna pod względem odżywczym, 
- hiperkaloryczna (2,4 kcal/ml), 
- bezresztkowa,
- bezglutenowa, 
- zawartość białka min 9,4g/100 ml
- procent energii z: białka - 16%, węglowodanów - 49%, tłuszczu - 35%,
- osmolarność 730-790 mOsm/l,
- różne smaki. </t>
    </r>
  </si>
  <si>
    <t>butelka</t>
  </si>
  <si>
    <t>125ml</t>
  </si>
  <si>
    <t xml:space="preserve"> Nutridrink juice style</t>
  </si>
  <si>
    <r>
      <rPr>
        <b/>
        <sz val="10"/>
        <rFont val="Arial"/>
        <family val="2"/>
        <charset val="238"/>
      </rPr>
      <t>Dieta płynna doustna</t>
    </r>
    <r>
      <rPr>
        <sz val="10"/>
        <rFont val="Arial"/>
        <family val="2"/>
        <charset val="238"/>
      </rPr>
      <t xml:space="preserve">
- beztłuszczowa, w postaci klarownego nektaru, 
- hiperkaloryczna (1,5 kcal/ml), 
- bezresztkowa, 
- bezglutenowa,
- zawartość białka 3,9g/100 ml (białko serwatkowe),
- bez laktozy,
- procent energii z: białka 11%, węglowodanów - 89%, tłuszczu - 0%,
- osmolarność 750 mOsm/l, 
- różne smaki. </t>
    </r>
  </si>
  <si>
    <t xml:space="preserve"> Nutridrink multi fibre</t>
  </si>
  <si>
    <r>
      <rPr>
        <b/>
        <sz val="10"/>
        <rFont val="Arial"/>
        <family val="2"/>
        <charset val="238"/>
      </rPr>
      <t>Dieta płynna doustna</t>
    </r>
    <r>
      <rPr>
        <sz val="10"/>
        <rFont val="Arial"/>
        <family val="2"/>
        <charset val="238"/>
      </rPr>
      <t xml:space="preserve">
- kompletna pod względem odżywczym, 
- hiperkaloryczna (2,4 kcal/ml), 
- bogatoresztkowa (nie mniej niż 3,6g/100ml),
- bezglutenowa,  
- zawartość białka min 9,5g/100 ml (białko kazeinowe),
- procent energii z: białka - 16%, węglowodanów - 42%, tłuszczu - 39%,
- osmolarność 790 mOsm/l,
- różne smaki. </t>
    </r>
  </si>
  <si>
    <t xml:space="preserve"> Nutridrink Protein</t>
  </si>
  <si>
    <r>
      <rPr>
        <b/>
        <sz val="10"/>
        <rFont val="Arial"/>
        <family val="2"/>
        <charset val="238"/>
      </rPr>
      <t xml:space="preserve">Dieta płynna doustna </t>
    </r>
    <r>
      <rPr>
        <sz val="10"/>
        <rFont val="Arial"/>
        <family val="2"/>
        <charset val="238"/>
      </rPr>
      <t xml:space="preserve">
- dla pacjentów ze zwiększonym zapotrzebowaniem na białko i energię (w przypadku np. poważnych infekcji, zakażeń, zabiegów operacyjnych, nowotworów), 
- hiperkaloryczna (2,4 kcal/ml), 
- wysokobiałkowa (14,4g/100ml), 
- bezresztkowa, 
- bezglutenowa, 
- procent energii z: białka - 24%, węglowodanów - 41%, tłuszczu - 35%,
- osmolarność 570 mOsm/l, 
- różne smaki.</t>
    </r>
  </si>
  <si>
    <t xml:space="preserve"> Cubitan</t>
  </si>
  <si>
    <r>
      <rPr>
        <b/>
        <sz val="10"/>
        <rFont val="Arial"/>
        <family val="2"/>
        <charset val="238"/>
      </rPr>
      <t xml:space="preserve">Dieta płynna doustna </t>
    </r>
    <r>
      <rPr>
        <sz val="10"/>
        <rFont val="Arial"/>
        <family val="2"/>
        <charset val="238"/>
      </rPr>
      <t xml:space="preserve">w postaci napoju mlecznego
</t>
    </r>
    <r>
      <rPr>
        <b/>
        <sz val="10"/>
        <rFont val="Arial"/>
        <family val="2"/>
        <charset val="238"/>
      </rPr>
      <t xml:space="preserve">- wspomagająca leczenie ran, </t>
    </r>
    <r>
      <rPr>
        <sz val="10"/>
        <rFont val="Arial"/>
        <family val="2"/>
        <charset val="238"/>
      </rPr>
      <t xml:space="preserve">
- hiperkaloryczna (min 1,24 kcal/ml),
- zawartość białka min 8,8g/100ml,
- zawiera argininę
- bezresztkowa,
- bezglutenowa, 
- procent energii z: białka - 25%, węglowodanów - 46%, tłuszczu - 26%,
- osmolarność 500 mOsm/l,
- różne smaki.</t>
    </r>
  </si>
  <si>
    <t xml:space="preserve"> Diasip</t>
  </si>
  <si>
    <r>
      <rPr>
        <b/>
        <sz val="10"/>
        <rFont val="Arial"/>
        <family val="2"/>
        <charset val="238"/>
      </rPr>
      <t xml:space="preserve">Dieta płynna doustna </t>
    </r>
    <r>
      <rPr>
        <sz val="10"/>
        <rFont val="Arial"/>
        <family val="2"/>
        <charset val="238"/>
      </rPr>
      <t xml:space="preserve">
- kompletna pod względem odżywczym,
- normokaloryczna (1,04 kcal/1ml),
- normalizująca glikemię,
- zawartość białka 4,9 g/100ml
- zawartość błonnika 2g/100ml,
- bezglutenowa,
- procent energii z białka - 19%, węglowodanów - 45%, tłuszczu - 33%, błonnika  -3%,
- osmolarność 365 mOsm/l,
- różne smaki.</t>
    </r>
  </si>
  <si>
    <t xml:space="preserve"> Renilon 4,0</t>
  </si>
  <si>
    <r>
      <rPr>
        <b/>
        <sz val="10"/>
        <rFont val="Arial"/>
        <family val="2"/>
        <charset val="238"/>
      </rPr>
      <t>Dieta płynna doustna</t>
    </r>
    <r>
      <rPr>
        <sz val="10"/>
        <rFont val="Arial"/>
        <family val="2"/>
        <charset val="238"/>
      </rPr>
      <t xml:space="preserve">
- dla pacjentów z chorobami nerek, odpowiednia dla pacjentów przed dializoterapią,
- kompletna pod względem odżywczym,
- hiperkaloryczna (2 kcal/ml); 
- niska zawartość białka (3,9g/100 ml),
- bezresztkowa,
- bezglutenowa,
- obniżona zawartość elektrolitów, 
- procent energii z białka - 8%, węglowodanów - 47%, tłuszczu - 45%, 
- osmolarność 455 mOsm/l.</t>
    </r>
  </si>
  <si>
    <t>Preop</t>
  </si>
  <si>
    <r>
      <rPr>
        <b/>
        <sz val="10"/>
        <rFont val="Arial"/>
        <family val="2"/>
        <charset val="238"/>
      </rPr>
      <t>Klarowny płynny preparat</t>
    </r>
    <r>
      <rPr>
        <sz val="10"/>
        <rFont val="Arial"/>
        <family val="2"/>
        <charset val="238"/>
      </rPr>
      <t xml:space="preserve"> do stosowania przed planowanymi zabiegami chirurgicznymi 
- zawiera węglowodany, elektrolity,
- kaloryczność - 0,5kcal/1ml,
- bezresztkowy,
- bezglutenowy,
-100% energii z węglowodanów,
- osmolarność 240 mOsm/l, 
- cytrynowy smak.
</t>
    </r>
  </si>
  <si>
    <t>Nutrison</t>
  </si>
  <si>
    <r>
      <rPr>
        <b/>
        <sz val="10"/>
        <color theme="1"/>
        <rFont val="Arial"/>
        <family val="2"/>
        <charset val="238"/>
      </rPr>
      <t xml:space="preserve">Dieta do żywienia dojelitowego, </t>
    </r>
    <r>
      <rPr>
        <sz val="10"/>
        <color theme="1"/>
        <rFont val="Arial"/>
        <family val="2"/>
        <charset val="238"/>
      </rPr>
      <t xml:space="preserve">
- standardowa, 
- normokaloryczna 1 kcal/ml,
- bezresztkowa, 
- zawartość białka 4g/100ml,
- zawartość DHA+EPA 33,5/100ml,
- zawiera naturalne karotenoidy,
- bezglutenowa, 
- wolna od laktozy,
- procent energii z: białka - 16%, węglowodanów - 49%, tłuszczu - 35%,
- osmolarność 255 mOsm/l.
Opakowanie typu butelka 500ml.</t>
    </r>
  </si>
  <si>
    <t>Nutrison energy</t>
  </si>
  <si>
    <r>
      <rPr>
        <b/>
        <sz val="10"/>
        <rFont val="Arial"/>
        <family val="2"/>
        <charset val="238"/>
      </rPr>
      <t xml:space="preserve">Dieta do żywienia dojelitowego,
- </t>
    </r>
    <r>
      <rPr>
        <sz val="10"/>
        <rFont val="Arial"/>
        <family val="2"/>
        <charset val="238"/>
      </rPr>
      <t>hiperkaloryczna 1,5 kcal/ml, 
- zawartość białek 6g/100ml,
- zawartość DHA+EPA nie mniej niż 34mg/100 ml,
- bezresztkowa,
- zawiera naturalne karotenoidy,
- bezglutenowa, 
- wolna od laktozy,
- procent energii z: białka-16%, węglowodanów- 49%, tłuszczu-35%,
- osmolarność 360 mOsm/l.
Opakowanie typu butelka 500ml.</t>
    </r>
  </si>
  <si>
    <r>
      <rPr>
        <b/>
        <sz val="10"/>
        <rFont val="Arial"/>
        <family val="2"/>
        <charset val="238"/>
      </rPr>
      <t xml:space="preserve">Dieta do żywienia dojelitowego,
- </t>
    </r>
    <r>
      <rPr>
        <sz val="10"/>
        <rFont val="Arial"/>
        <family val="2"/>
        <charset val="238"/>
      </rPr>
      <t>hiperkaloryczna 1,5 kcal/ml, 
- zawartość białek 6g/100ml,
- zawartość DHA+EPA nie mniej niż 34mg/100 ml,
- bezresztkowa,
- zawiera naturalne karotenoidy,
- bezglutenowa, 
- wolna od laktozy,
- procent energii z: białka-16%, węglowodanów- 49%, tłuszczu-35%,
- osmolarność 360 mOsm/l.
Opakowanie typu butelka/worek 1000ml.</t>
    </r>
  </si>
  <si>
    <t>butelka/worek</t>
  </si>
  <si>
    <t>Nutrison multifibre</t>
  </si>
  <si>
    <r>
      <rPr>
        <b/>
        <sz val="10"/>
        <rFont val="Arial"/>
        <family val="2"/>
        <charset val="238"/>
      </rPr>
      <t xml:space="preserve">Dieta do żywienia dojelitowego </t>
    </r>
    <r>
      <rPr>
        <sz val="10"/>
        <rFont val="Arial"/>
        <family val="2"/>
        <charset val="238"/>
      </rPr>
      <t xml:space="preserve">
- normokaloryczna,
- bogatoresztkowa (1,5g/100ml - błonnik rozpuszczalny i nierozpuszczalny),
- zawartość białka 4g/100ml,
- zawiera tłuszcze MCT, 
- zawartość DHA+EPA nie mniej niż 33,5 mg/100 ml,
- zawiera naturalne karotenoidy,
- bezglutenowa, 
- wolna od laktozy,
- procent energii z: białka-16%, węglowodanów-47%, tłuszczu-34%, błonnika- 3%,
- osmolarność 250mOsm/l
Opakowanie typu butelka 500ml </t>
    </r>
  </si>
  <si>
    <t>Nutrison advanced cubison</t>
  </si>
  <si>
    <r>
      <rPr>
        <b/>
        <sz val="10"/>
        <color theme="1"/>
        <rFont val="Arial"/>
        <family val="2"/>
        <charset val="238"/>
      </rPr>
      <t>Dieta do żywienia dojelitowego</t>
    </r>
    <r>
      <rPr>
        <sz val="10"/>
        <color theme="1"/>
        <rFont val="Arial"/>
        <family val="2"/>
        <charset val="238"/>
      </rPr>
      <t xml:space="preserve">
- wspomagająca leczenie ran, 
- normokaloryczna,
- bogatoresztkowa - 1,5g/100ml,
- zawiera argininę (0,85g/100ml), glutaminę,
- bezglutenowa, 
- wolna od laktozy,
- procent energii z: białka-22%, węglowodanów-47%, tłuszczu-28%, błonnika 3%.
- osmolarność 315mOsm/l. 
Opakowanie typu butelka/worek 1000ml.</t>
    </r>
  </si>
  <si>
    <t>Nutrison advanced diason  energy HP</t>
  </si>
  <si>
    <r>
      <rPr>
        <b/>
        <sz val="10"/>
        <rFont val="Arial"/>
        <family val="2"/>
        <charset val="238"/>
      </rPr>
      <t xml:space="preserve">Dieta do żywienia dojelitowego,
</t>
    </r>
    <r>
      <rPr>
        <sz val="10"/>
        <rFont val="Arial"/>
        <family val="2"/>
        <charset val="238"/>
      </rPr>
      <t>- dla pacjentów z cukrzycą lub hiperglikemią, ze zwiększonym zapotrzebowaniem na energię i białko,
- hiperkaloryczna 1,5 kcal/ml, 
- zawartość białek 7,7g/100ml,
- zawartość błonnika 1,5g/100ml
- bezglutenowa, 
- wolna od laktozy,
- procent energii z: białka-21%, węglowodanów- 31%, tłuszczu-46%,
- osmolarność 395 mOsm/l.
Opakowanie typu butelka/worek 1000ml.</t>
    </r>
  </si>
  <si>
    <t>1000 ml</t>
  </si>
  <si>
    <r>
      <rPr>
        <b/>
        <sz val="10"/>
        <rFont val="Arial"/>
        <family val="2"/>
        <charset val="238"/>
      </rPr>
      <t>Dieta do żywienia dojelitowego,</t>
    </r>
    <r>
      <rPr>
        <sz val="10"/>
        <rFont val="Arial"/>
        <family val="2"/>
        <charset val="238"/>
      </rPr>
      <t xml:space="preserve">
- dla krytycznie chorych pacjentów,  
- hiperkaloryczna 1,28 kcal/ml
- wysokobiałkowa (7,5g białka/100 ml - główne źródło kazeina), 
- zawiera kwas glutaminowy (1,6g/100 ml), argininę,
- zawartość błonnika 1,5g/100 ml,
- bezglutenowa, 
- wolna od laktozy,
- procent energii z: białka - 24%, węglowodanów-48%, tłuszczu-26%, błonnika 2%, 
- osmolarność 270 mOsm/l.
Opakowanie typu worek 500ml </t>
    </r>
  </si>
  <si>
    <t>Nutrison Protein intense</t>
  </si>
  <si>
    <r>
      <rPr>
        <b/>
        <sz val="10"/>
        <rFont val="Arial"/>
        <family val="2"/>
        <charset val="238"/>
      </rPr>
      <t>Dieta do żywienia dojelitowego,</t>
    </r>
    <r>
      <rPr>
        <sz val="10"/>
        <rFont val="Arial"/>
        <family val="2"/>
        <charset val="238"/>
      </rPr>
      <t xml:space="preserve">
- dla krytycznie chorych pacjentów,  
- hiperkaloryczna 1,26 kcal/ml
- wysokobiałkowa (10g białka/100 ml), 
- bezresztkowa,
- bezglutenowa,
- wolna od laktozy,
- procent energii z: białka - 32%, węglowodanów-33%, tłuszczu-35%,  
- osmolarność 275 mOsm/l.
Opakowanie typu butelka/worek 500ml </t>
    </r>
  </si>
  <si>
    <t>Nutrison Soya</t>
  </si>
  <si>
    <r>
      <rPr>
        <b/>
        <sz val="10"/>
        <rFont val="Arial"/>
        <family val="2"/>
        <charset val="238"/>
      </rPr>
      <t xml:space="preserve">Dieta do żywienia dojelitowego </t>
    </r>
    <r>
      <rPr>
        <sz val="10"/>
        <rFont val="Arial"/>
        <family val="2"/>
        <charset val="238"/>
      </rPr>
      <t xml:space="preserve">
- normokaloryczna,
- oparta na </t>
    </r>
    <r>
      <rPr>
        <b/>
        <u/>
        <sz val="10"/>
        <rFont val="Arial"/>
        <family val="2"/>
        <charset val="238"/>
      </rPr>
      <t>białku wyłącznie sojowym</t>
    </r>
    <r>
      <rPr>
        <sz val="10"/>
        <rFont val="Arial"/>
        <family val="2"/>
        <charset val="238"/>
      </rPr>
      <t xml:space="preserve"> (nie mniej niż 4 g/100ml),
- bezresztkowa,
- nie zawiera białek mleka,
- bezglutenowa, 
- wolna od laktozy,
- procent energii z: białek - 16%, węglowodanów 49%, tłuszczu - 35%,
- osmolarność 250mOsm/l,
Opakowanie typu butelka/worek 1000ml</t>
    </r>
  </si>
  <si>
    <t>Novasource GI Balance</t>
  </si>
  <si>
    <r>
      <rPr>
        <b/>
        <sz val="10"/>
        <rFont val="Arial"/>
        <family val="2"/>
        <charset val="238"/>
      </rPr>
      <t>Dieta do podawania doustnego lub przez zgłębnik</t>
    </r>
    <r>
      <rPr>
        <sz val="10"/>
        <rFont val="Arial"/>
        <family val="2"/>
        <charset val="238"/>
      </rPr>
      <t xml:space="preserve">
- </t>
    </r>
    <r>
      <rPr>
        <b/>
        <sz val="10"/>
        <rFont val="Arial"/>
        <family val="2"/>
        <charset val="238"/>
      </rPr>
      <t>dla pacjentów z zaburzeniami metabolizmu glukozy,</t>
    </r>
    <r>
      <rPr>
        <sz val="10"/>
        <rFont val="Arial"/>
        <family val="2"/>
        <charset val="238"/>
      </rPr>
      <t xml:space="preserve">
- kompletna,
- normokaloryczna,
- główne źródło biała - kazeina, 
- zawartość błonnika rozpuszczalnego,
- zawiera kwas glutaminowy i argininę,
- bezglutenowa,
- niska zawartość laktozy,
- procent energii z węglowodanów-39%, 
- osmolarność - 320 mOsm/l
Opakowanie typu butelka 500ml</t>
    </r>
  </si>
  <si>
    <t>Peptamen neutral</t>
  </si>
  <si>
    <r>
      <rPr>
        <b/>
        <sz val="10"/>
        <rFont val="Arial"/>
        <family val="2"/>
        <charset val="238"/>
      </rPr>
      <t xml:space="preserve">Dieta do podawania doustnego lub przez zgłębnik
</t>
    </r>
    <r>
      <rPr>
        <sz val="10"/>
        <rFont val="Arial"/>
        <family val="2"/>
        <charset val="238"/>
      </rPr>
      <t>- kompletna,
- normokaloryczna
- zawartość białka - 4g/100ml (źródło białka - serwatka),
- zawiera kwasy tłuszczowe MCT (70%) 
- zawiera kwas glutaminowy i argininę,
- bezglutenowa,
- niska zawartość laktozy,
- procent energii z: białka-16%, węglowodanów-51%, tłuszczu-33%, 
- osmolarność 220 mOsm/l,
Opakowanie typu butelka 500ml.</t>
    </r>
  </si>
  <si>
    <t>Peptamen AF</t>
  </si>
  <si>
    <r>
      <rPr>
        <b/>
        <sz val="10"/>
        <rFont val="Arial"/>
        <family val="2"/>
        <charset val="238"/>
      </rPr>
      <t>Dieta do podawania doustnego lub przez zgłębnik</t>
    </r>
    <r>
      <rPr>
        <sz val="10"/>
        <rFont val="Arial"/>
        <family val="2"/>
        <charset val="238"/>
      </rPr>
      <t xml:space="preserve">
- kompletna,
- wysokoenergetyczna (1,5 kcal/1ml),
- zawartość białka - 9,4g/100ml,
- zawiera omega -3,
- 50% tłuszczu w postaci MCT,
- zawiera kwas glutaminowy i argininę,
- bezglutenowa,
- niska zawartość laktozy,
- procent energii z: białka-25%, węglowodanów-36%, tłuszczu-39%, 
- osmolarność 380 mOsm/l,
Opakowanie typu butelka 500ml.</t>
    </r>
  </si>
  <si>
    <t>Peptamen Intense</t>
  </si>
  <si>
    <r>
      <rPr>
        <b/>
        <sz val="10"/>
        <rFont val="Arial"/>
        <family val="2"/>
        <charset val="238"/>
      </rPr>
      <t>Dieta do podawania przez zgłębnik</t>
    </r>
    <r>
      <rPr>
        <sz val="10"/>
        <rFont val="Arial"/>
        <family val="2"/>
        <charset val="238"/>
      </rPr>
      <t xml:space="preserve">
- kompletna,
- normokaloryczna (1kcal/1ml),
- wysokobiałkowa z niską zawartością węglowodanów,
- 50% tłuszczu w postaci MCT,
- procent energii z: białka-37%, węglowodanów-29%, tłuszczu-34%, 
- osmolarność 278 mOsm/l,
Opakowanie typu butelka 500ml.</t>
    </r>
  </si>
  <si>
    <t>Impact Enteral</t>
  </si>
  <si>
    <r>
      <rPr>
        <b/>
        <sz val="10"/>
        <rFont val="Arial"/>
        <family val="2"/>
        <charset val="238"/>
      </rPr>
      <t>Dieta do podawania doustnego lub przez zgłębnik</t>
    </r>
    <r>
      <rPr>
        <sz val="10"/>
        <rFont val="Arial"/>
        <family val="2"/>
        <charset val="238"/>
      </rPr>
      <t xml:space="preserve">
- kompletna,
- normokaloryczna
- zawartość białka - 5,6g/100ml (źródło białka - kazeina, wolna arginina),
- zawiera nukleotydy,
- zawiera tłuszcze MCT, omega-3, argininę,
- bezglutenowa,
- niska zawartość laktozy,
- procent energii z: białka-22%, węglowodanów-53%, tłuszczu-25%, 
- osmolarność 298 mOsm/l,
Opakowanie typu butelka 500ml.</t>
    </r>
  </si>
  <si>
    <t>Nutricomp D</t>
  </si>
  <si>
    <r>
      <rPr>
        <b/>
        <sz val="10"/>
        <rFont val="Arial"/>
        <family val="2"/>
        <charset val="238"/>
      </rPr>
      <t xml:space="preserve">Dieta do żywienia dojelitowego (przez zgłębnik) lub doustnie, 
- normalizująca glikemię, 
- </t>
    </r>
    <r>
      <rPr>
        <sz val="10"/>
        <rFont val="Arial"/>
        <family val="2"/>
        <charset val="238"/>
      </rPr>
      <t>normokaloryczna,  
- zawartość błonnika min 1,5g/100ml (w tym błonnik rozpuszczalny i nierozpuszczalny)
- zawartość białka ok. 4g/100 ml,
- zawiera kwasy tłuszczowe omega -3
- bezglutenowa, 
- wolna od laktozy,
- procent energii z: białka-16%, węglowodanów-49%, tłuszczu-31%, błonnika-4%,
- osmolarność 215 mOsm/l. 
Opakowanie typu butelka/worek 500ml.</t>
    </r>
  </si>
  <si>
    <t>Nutricomp Glutamin plus</t>
  </si>
  <si>
    <r>
      <rPr>
        <b/>
        <sz val="10"/>
        <color theme="1"/>
        <rFont val="Arial"/>
        <family val="2"/>
        <charset val="238"/>
      </rPr>
      <t xml:space="preserve">Dieta do żywienia dojelitowego, </t>
    </r>
    <r>
      <rPr>
        <sz val="10"/>
        <color theme="1"/>
        <rFont val="Arial"/>
        <family val="2"/>
        <charset val="238"/>
      </rPr>
      <t xml:space="preserve">
- do stosowania w stanach stresu metabolicznego, choroby wyniszczającej, owrzodzeń, odleżyn, 
- hiperkaloryczna ok. 1,3 kcal/ml,
- wysokobiałkowa,
- z zawartością glutaminy,
- bogatoresztkowa,
- zawiera tłuszcze MCT, kwasy DHA+EPA,
- bezglutenowa, 
- wolna od laktozy,
- procent energii z: białka - 20%, węglowodanów - 54%, tłuszczu - 24%,
- osmolarność 375 mOsm/l.
Opakowanie typu worek 500ml.</t>
    </r>
  </si>
  <si>
    <t>Nutricomp Hepa</t>
  </si>
  <si>
    <r>
      <rPr>
        <b/>
        <sz val="10"/>
        <color theme="1"/>
        <rFont val="Arial"/>
        <family val="2"/>
        <charset val="238"/>
      </rPr>
      <t xml:space="preserve">Dieta do żywienia dojelitowego, </t>
    </r>
    <r>
      <rPr>
        <sz val="10"/>
        <color theme="1"/>
        <rFont val="Arial"/>
        <family val="2"/>
        <charset val="238"/>
      </rPr>
      <t xml:space="preserve">
- do stosowania w stanach upośledzonej czynności wątroby, 
- hiperkaloryczna ok. 1,3 kcal/ml,
- niskobiałkowa,
- bogatoresztkowa, zwiększona zawartość aminokwasów rozgałęzionych,
- zawiera tłuszcze MCT,
- bezglutenowa, 
- wolna od laktozy,
- procent energii z: białka - 12%, węglowodanów - 47%, tłuszczu - 40%,
- osmolarność 395 mOsm/l.
Opakowanie typu worek 500ml.</t>
    </r>
  </si>
  <si>
    <t xml:space="preserve">protifar </t>
  </si>
  <si>
    <r>
      <rPr>
        <b/>
        <sz val="10"/>
        <rFont val="Arial"/>
        <family val="2"/>
        <charset val="238"/>
      </rPr>
      <t xml:space="preserve">Dieta cząstkowa o dużej zawartości białka 
</t>
    </r>
    <r>
      <rPr>
        <sz val="10"/>
        <rFont val="Arial"/>
        <family val="2"/>
        <charset val="238"/>
      </rPr>
      <t>- w postaci proszku,
- niska zawartość sodu, potasu, fosforu,
- możliwość dodawania do płynów i potraw (neutralny smak),
- 95% energii pochodzi z białka.</t>
    </r>
  </si>
  <si>
    <t>ok. 225g</t>
  </si>
  <si>
    <r>
      <rPr>
        <b/>
        <sz val="10"/>
        <rFont val="Arial"/>
        <family val="2"/>
        <charset val="238"/>
      </rPr>
      <t>Mleko modyfikowane</t>
    </r>
    <r>
      <rPr>
        <sz val="10"/>
        <rFont val="Arial"/>
        <family val="2"/>
        <charset val="238"/>
      </rPr>
      <t xml:space="preserve"> dla zdrowych niemowląt od urodzenia.
W płynie - gotowe do użycia.</t>
    </r>
  </si>
  <si>
    <t>60-90 ml</t>
  </si>
  <si>
    <r>
      <rPr>
        <b/>
        <sz val="10"/>
        <rFont val="Arial"/>
        <family val="2"/>
        <charset val="238"/>
      </rPr>
      <t>Smoczek</t>
    </r>
    <r>
      <rPr>
        <sz val="10"/>
        <rFont val="Arial"/>
        <family val="2"/>
        <charset val="238"/>
      </rPr>
      <t xml:space="preserve"> do karmienia niemowląt 
</t>
    </r>
    <r>
      <rPr>
        <b/>
        <sz val="10"/>
        <rFont val="Arial"/>
        <family val="2"/>
        <charset val="238"/>
      </rPr>
      <t>0-6 miesięcy.</t>
    </r>
  </si>
  <si>
    <t>szt.</t>
  </si>
  <si>
    <t>Nutrison advanced diason</t>
  </si>
  <si>
    <r>
      <rPr>
        <b/>
        <sz val="10"/>
        <color theme="1"/>
        <rFont val="Arial"/>
        <family val="2"/>
        <charset val="238"/>
      </rPr>
      <t>Dieta do żywienia dojelitowego,</t>
    </r>
    <r>
      <rPr>
        <sz val="10"/>
        <color theme="1"/>
        <rFont val="Arial"/>
        <family val="2"/>
        <charset val="238"/>
      </rPr>
      <t xml:space="preserve">
- normalizująca glikemię, 
- normokaloryczna 1,03 kcal/ml. 
- zawartość błonnika 1,5g/100ml (6 rodzajów błonnika),
- zawartość białka 4,3g/100 ml,
- bezglutenowa, 
- wolna od laktozy,
- procent energii z: białka-17%, węglowodanów-43%, tłuszczu-37%, błonnika-3%,
- osmolarność 300 mOsm/l. 
Opakowanie typu worek 1000ml.</t>
    </r>
  </si>
  <si>
    <t>nie dotyczy</t>
  </si>
  <si>
    <t>mleko</t>
  </si>
  <si>
    <t>Lipoflex peri</t>
  </si>
  <si>
    <t>Lipoflex plus</t>
  </si>
  <si>
    <t>Omegaflex</t>
  </si>
  <si>
    <t>Lipoflex special</t>
  </si>
  <si>
    <t>Omegaflex special</t>
  </si>
  <si>
    <t xml:space="preserve">Intralipid </t>
  </si>
  <si>
    <t xml:space="preserve">Soluvit N </t>
  </si>
  <si>
    <t>Pozycja planu zamówień</t>
  </si>
  <si>
    <t>Materiały obłożeniowe</t>
  </si>
  <si>
    <t>Materiały opatrunkowe, pieluchy</t>
  </si>
  <si>
    <t>Środki dezynfekcyjne i środki czystości</t>
  </si>
  <si>
    <t>Materiały szewne</t>
  </si>
  <si>
    <t>Rękawice</t>
  </si>
  <si>
    <t>Różnego rodzaju masa papiernicza i wyroby z papieru, produkty do sterylizacji</t>
  </si>
  <si>
    <t>Odzież robocza i środki ochrony indywidualnej</t>
  </si>
  <si>
    <t>Badania i pomiary środowiska pracy</t>
  </si>
  <si>
    <t>Gazy medyczne</t>
  </si>
  <si>
    <t>Odpady medyczne</t>
  </si>
  <si>
    <t>Zakup i dzierżawa sprzętu medycznego</t>
  </si>
  <si>
    <t>Implanty chirurgiczne</t>
  </si>
  <si>
    <t>Sprzęt wielorazowy, sprzęt-części</t>
  </si>
  <si>
    <t>Leki</t>
  </si>
  <si>
    <t>Sprzęt jednorazowy</t>
  </si>
  <si>
    <t>Wartość szacunkowa netto</t>
  </si>
  <si>
    <t>Wartość szacunkowa brutto</t>
  </si>
  <si>
    <r>
      <t xml:space="preserve">Wielkość op./
</t>
    </r>
    <r>
      <rPr>
        <b/>
        <u/>
        <sz val="10"/>
        <color rgb="FF000000"/>
        <rFont val="Arial"/>
        <family val="2"/>
        <charset val="238"/>
      </rPr>
      <t>jednostka miary</t>
    </r>
  </si>
  <si>
    <r>
      <t xml:space="preserve">Ilość
</t>
    </r>
    <r>
      <rPr>
        <b/>
        <u/>
        <sz val="10"/>
        <rFont val="Arial"/>
        <family val="2"/>
        <charset val="238"/>
      </rPr>
      <t>jednostek miary</t>
    </r>
  </si>
  <si>
    <r>
      <t xml:space="preserve">Preparat do żywienia pozajelitowego: 
- do podaży </t>
    </r>
    <r>
      <rPr>
        <b/>
        <sz val="10"/>
        <color rgb="FF000000"/>
        <rFont val="Arial"/>
        <family val="2"/>
        <charset val="238"/>
      </rPr>
      <t xml:space="preserve">obwodowej,
- </t>
    </r>
    <r>
      <rPr>
        <sz val="10"/>
        <color rgb="FF000000"/>
        <rFont val="Arial"/>
        <family val="2"/>
        <charset val="238"/>
      </rPr>
      <t xml:space="preserve">w systemie worków </t>
    </r>
    <r>
      <rPr>
        <b/>
        <sz val="10"/>
        <color rgb="FF000000"/>
        <rFont val="Arial"/>
        <family val="2"/>
        <charset val="238"/>
      </rPr>
      <t>trójkomorowych; 
- z</t>
    </r>
    <r>
      <rPr>
        <sz val="10"/>
        <color rgb="FF000000"/>
        <rFont val="Arial"/>
        <family val="2"/>
        <charset val="238"/>
      </rPr>
      <t xml:space="preserve">awartość całkowita azotu 5,7g; węglowodanów 80g, tłuszczów 50g 
- emulsja tłuszczowa MCT/LCT 1:1;
- zawiera cynk
- osmolalność  950mOsm/kg 
- aktywacja umożliwiająca kontrolę wzrokową (zgodna ze standardami farmaceutycznymi).
</t>
    </r>
    <r>
      <rPr>
        <b/>
        <sz val="10"/>
        <color rgb="FF000000"/>
        <rFont val="Arial"/>
        <family val="2"/>
        <charset val="238"/>
      </rPr>
      <t>Objętość 1250ml
Energia całkowita 955 kcal.</t>
    </r>
  </si>
  <si>
    <r>
      <t xml:space="preserve">Preparat do żywienia pozajelitowego: 
- do podaży </t>
    </r>
    <r>
      <rPr>
        <b/>
        <sz val="10"/>
        <color rgb="FF000000"/>
        <rFont val="Arial"/>
        <family val="2"/>
        <charset val="238"/>
      </rPr>
      <t xml:space="preserve">obwodowej,
- </t>
    </r>
    <r>
      <rPr>
        <sz val="10"/>
        <color rgb="FF000000"/>
        <rFont val="Arial"/>
        <family val="2"/>
        <charset val="238"/>
      </rPr>
      <t xml:space="preserve">w systemie worków </t>
    </r>
    <r>
      <rPr>
        <b/>
        <sz val="10"/>
        <color rgb="FF000000"/>
        <rFont val="Arial"/>
        <family val="2"/>
        <charset val="238"/>
      </rPr>
      <t>trójkomorowych; 
- z</t>
    </r>
    <r>
      <rPr>
        <sz val="10"/>
        <color rgb="FF000000"/>
        <rFont val="Arial"/>
        <family val="2"/>
        <charset val="238"/>
      </rPr>
      <t xml:space="preserve">awartość całkowita azotu 8,6g; węglowodanów 120g, tłuszczów 75g 
- emulsja tłuszczowa MCT/LCT 1:1;
- zawiera cynk
- osmolalność 950mOsm/kg 
- aktywacja umożliwiająca kontrolę wzrokową (zgodna ze standardami farmaceutycznymi).
</t>
    </r>
    <r>
      <rPr>
        <b/>
        <sz val="10"/>
        <color rgb="FF000000"/>
        <rFont val="Arial"/>
        <family val="2"/>
        <charset val="238"/>
      </rPr>
      <t>Objętość 1875ml
Energia całkowita 1435 kcal.</t>
    </r>
  </si>
  <si>
    <r>
      <t xml:space="preserve">Preparat do żywienia pozajelitowego: 
- do podania do żył </t>
    </r>
    <r>
      <rPr>
        <b/>
        <sz val="10"/>
        <color theme="1"/>
        <rFont val="Arial"/>
        <family val="2"/>
        <charset val="238"/>
      </rPr>
      <t xml:space="preserve">centralnych,
- </t>
    </r>
    <r>
      <rPr>
        <sz val="10"/>
        <color theme="1"/>
        <rFont val="Arial"/>
        <family val="2"/>
        <charset val="238"/>
      </rPr>
      <t xml:space="preserve">w systemie worków </t>
    </r>
    <r>
      <rPr>
        <b/>
        <sz val="10"/>
        <color theme="1"/>
        <rFont val="Arial"/>
        <family val="2"/>
        <charset val="238"/>
      </rPr>
      <t>trójkomorowych; 
- z</t>
    </r>
    <r>
      <rPr>
        <sz val="10"/>
        <color theme="1"/>
        <rFont val="Arial"/>
        <family val="2"/>
        <charset val="238"/>
      </rPr>
      <t xml:space="preserve">awartość całkowita azotu 10,2g; węglowodanów 225g, tłuszczów 75g 
- emulsja tłuszczowa MCT/LCT 1:1;
- zawiera cynk
- osmolalność 1540mOsm/kg
- aktywacja umożliwiająca kontrolę wzrokową (zgodna ze standardami farmaceutycznymi).
</t>
    </r>
    <r>
      <rPr>
        <b/>
        <sz val="10"/>
        <color theme="1"/>
        <rFont val="Arial"/>
        <family val="2"/>
        <charset val="238"/>
      </rPr>
      <t>Objętość 1875ml
Energia całkowita 1900 kcal.</t>
    </r>
  </si>
  <si>
    <r>
      <t xml:space="preserve">Preparat do żywienia pozajelitowego: 
- do podania do żył </t>
    </r>
    <r>
      <rPr>
        <b/>
        <sz val="10"/>
        <color rgb="FF000000"/>
        <rFont val="Arial"/>
        <family val="2"/>
        <charset val="238"/>
      </rPr>
      <t>centralnych</t>
    </r>
    <r>
      <rPr>
        <sz val="10"/>
        <color rgb="FF000000"/>
        <rFont val="Arial"/>
        <family val="2"/>
        <charset val="238"/>
      </rPr>
      <t xml:space="preserve">,
- w systemie worków </t>
    </r>
    <r>
      <rPr>
        <b/>
        <sz val="10"/>
        <color rgb="FF000000"/>
        <rFont val="Arial"/>
        <family val="2"/>
        <charset val="238"/>
      </rPr>
      <t xml:space="preserve">trójkomorowych; 
</t>
    </r>
    <r>
      <rPr>
        <sz val="10"/>
        <color rgb="FF000000"/>
        <rFont val="Arial"/>
        <family val="2"/>
        <charset val="238"/>
      </rPr>
      <t xml:space="preserve">- zawartość całkowita azotu 13,6g; węglowodanów 300g, tłuszczów 100g 
- emulsja tłuszczowa zawierająca MCT/LCT i olej rybi;
- zawiera cynk
- osmolalność 1540mOsm/kg
- aktywacja umożliwiająca kontrolę wzrokową (zgodna ze standardami farmaceutycznymi).
</t>
    </r>
    <r>
      <rPr>
        <b/>
        <sz val="10"/>
        <color rgb="FF000000"/>
        <rFont val="Arial"/>
        <family val="2"/>
        <charset val="238"/>
      </rPr>
      <t>Objętość 1875ml
Energia całkowita  1900 kcal.</t>
    </r>
  </si>
  <si>
    <r>
      <t xml:space="preserve">Preparat do żywienia pozajelitowego: 
- do podania do żył </t>
    </r>
    <r>
      <rPr>
        <b/>
        <sz val="10"/>
        <color theme="1"/>
        <rFont val="Arial"/>
        <family val="2"/>
        <charset val="238"/>
      </rPr>
      <t>centralnych</t>
    </r>
    <r>
      <rPr>
        <sz val="10"/>
        <color theme="1"/>
        <rFont val="Arial"/>
        <family val="2"/>
        <charset val="238"/>
      </rPr>
      <t>,
- w systemie worków</t>
    </r>
    <r>
      <rPr>
        <b/>
        <sz val="10"/>
        <color theme="1"/>
        <rFont val="Arial"/>
        <family val="2"/>
        <charset val="238"/>
      </rPr>
      <t xml:space="preserve"> trójkomorowych;</t>
    </r>
    <r>
      <rPr>
        <sz val="10"/>
        <color theme="1"/>
        <rFont val="Arial"/>
        <family val="2"/>
        <charset val="238"/>
      </rPr>
      <t xml:space="preserve"> 
- zawartość całkowita azotu 5g; węglowodanów 90g, tłuszczów 25g 
- emulsja tłuszczowa zawierająca MCT/LCT
- zawiera cynk
- osmolarność 2115mOsm/kg
- aktywacja umożliwiająca kontrolę wzrokową (zgodna ze standardami farmaceutycznymi).
</t>
    </r>
    <r>
      <rPr>
        <b/>
        <sz val="10"/>
        <color theme="1"/>
        <rFont val="Arial"/>
        <family val="2"/>
        <charset val="238"/>
      </rPr>
      <t>Objętość 625ml
Energia całkowita 740 kcal.</t>
    </r>
  </si>
  <si>
    <r>
      <t xml:space="preserve">Preparat do żywienia pozajelitowego: 
- do podania do żył </t>
    </r>
    <r>
      <rPr>
        <b/>
        <sz val="10"/>
        <rFont val="Arial"/>
        <family val="2"/>
        <charset val="238"/>
      </rPr>
      <t>centralnych</t>
    </r>
    <r>
      <rPr>
        <sz val="10"/>
        <rFont val="Arial"/>
        <family val="2"/>
        <charset val="238"/>
      </rPr>
      <t>,
- w systemie worków</t>
    </r>
    <r>
      <rPr>
        <b/>
        <sz val="10"/>
        <rFont val="Arial"/>
        <family val="2"/>
        <charset val="238"/>
      </rPr>
      <t xml:space="preserve"> trójkomorowych;</t>
    </r>
    <r>
      <rPr>
        <sz val="10"/>
        <rFont val="Arial"/>
        <family val="2"/>
        <charset val="238"/>
      </rPr>
      <t xml:space="preserve"> 
- zawartość całkowita azotu 5g; węglowodanów 90g, tłuszczów 25g 
- emulsja tłuszczowa zawierająca MCT/LCT i olej rybi;
- zawiera cynk
- osmolar</t>
    </r>
    <r>
      <rPr>
        <sz val="10"/>
        <color theme="1"/>
        <rFont val="Arial"/>
        <family val="2"/>
        <charset val="238"/>
      </rPr>
      <t>ność</t>
    </r>
    <r>
      <rPr>
        <strike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2115 mOsm</t>
    </r>
    <r>
      <rPr>
        <sz val="10"/>
        <rFont val="Arial"/>
        <family val="2"/>
        <charset val="238"/>
      </rPr>
      <t xml:space="preserve">/kg 
- aktywacja umożliwiająca kontrolę wzrokową (zgodna ze standardami farmaceutycznymi).
</t>
    </r>
    <r>
      <rPr>
        <b/>
        <sz val="10"/>
        <rFont val="Arial"/>
        <family val="2"/>
        <charset val="238"/>
      </rPr>
      <t>Objętość 625ml
Energia całkowita 740 kcal.</t>
    </r>
  </si>
  <si>
    <r>
      <t xml:space="preserve">Preparat do żywienia pozajelitowego: 
- do podania do żył </t>
    </r>
    <r>
      <rPr>
        <b/>
        <sz val="10"/>
        <rFont val="Arial"/>
        <family val="2"/>
        <charset val="238"/>
      </rPr>
      <t>centralnych</t>
    </r>
    <r>
      <rPr>
        <sz val="10"/>
        <rFont val="Arial"/>
        <family val="2"/>
        <charset val="238"/>
      </rPr>
      <t>,
- w systemie worków</t>
    </r>
    <r>
      <rPr>
        <b/>
        <sz val="10"/>
        <rFont val="Arial"/>
        <family val="2"/>
        <charset val="238"/>
      </rPr>
      <t xml:space="preserve"> trójkomorowych;</t>
    </r>
    <r>
      <rPr>
        <sz val="10"/>
        <rFont val="Arial"/>
        <family val="2"/>
        <charset val="238"/>
      </rPr>
      <t xml:space="preserve"> 
- zawartość całkowita azotu 10g; węglowodanów 180g, tłuszczów 50g 
- emulsja tłuszczowa zawierająca MCT/LCT i olej rybi;
- zawiera cynk
- osmolalność 2170mOsm/kg
- aktywacja umożliwiająca kontrolę wzrokową (zgodna ze standardami farmaceutycznymi).
</t>
    </r>
    <r>
      <rPr>
        <b/>
        <sz val="10"/>
        <rFont val="Arial"/>
        <family val="2"/>
        <charset val="238"/>
      </rPr>
      <t>Objętość 1250ml
Energia całkowita 1475 kcal.</t>
    </r>
  </si>
  <si>
    <r>
      <t xml:space="preserve">Preparat do żywienia pozajelitowego: 
- do podania do żył </t>
    </r>
    <r>
      <rPr>
        <b/>
        <sz val="10"/>
        <rFont val="Arial"/>
        <family val="2"/>
        <charset val="238"/>
      </rPr>
      <t>centralnych</t>
    </r>
    <r>
      <rPr>
        <sz val="10"/>
        <rFont val="Arial"/>
        <family val="2"/>
        <charset val="238"/>
      </rPr>
      <t>,
- w systemie worków</t>
    </r>
    <r>
      <rPr>
        <b/>
        <sz val="10"/>
        <rFont val="Arial"/>
        <family val="2"/>
        <charset val="238"/>
      </rPr>
      <t xml:space="preserve"> trójkomorowych;</t>
    </r>
    <r>
      <rPr>
        <sz val="10"/>
        <rFont val="Arial"/>
        <family val="2"/>
        <charset val="238"/>
      </rPr>
      <t xml:space="preserve"> 
- zawartość całkowita azotu 15g; węglowodanów 270g, tłuszczów 75g 
- emulsja tłuszczowa zawierająca MCT/LCT i olej rybi;
- zawiera cynk
- osmolarność 2115mOsm/kg
- aktywacja umożliwiająca kontrolę wzrokową (zgodna ze standardami farmaceutycznymi).
</t>
    </r>
    <r>
      <rPr>
        <b/>
        <sz val="10"/>
        <rFont val="Arial"/>
        <family val="2"/>
        <charset val="238"/>
      </rPr>
      <t>Objętość 1875ml
Energia całkowita 2215 kcal.</t>
    </r>
  </si>
  <si>
    <r>
      <t xml:space="preserve">Preparat do żywienia pozajelitowego: 
- do podaży do </t>
    </r>
    <r>
      <rPr>
        <b/>
        <sz val="10"/>
        <color rgb="FF000000"/>
        <rFont val="Arial"/>
        <family val="2"/>
        <charset val="238"/>
      </rPr>
      <t xml:space="preserve">żył centralnych,
- </t>
    </r>
    <r>
      <rPr>
        <sz val="10"/>
        <color rgb="FF000000"/>
        <rFont val="Arial"/>
        <family val="2"/>
        <charset val="238"/>
      </rPr>
      <t xml:space="preserve">w systemie worków </t>
    </r>
    <r>
      <rPr>
        <b/>
        <sz val="10"/>
        <color rgb="FF000000"/>
        <rFont val="Arial"/>
        <family val="2"/>
        <charset val="238"/>
      </rPr>
      <t>trójkomorowych; 
- z</t>
    </r>
    <r>
      <rPr>
        <sz val="10"/>
        <color rgb="FF000000"/>
        <rFont val="Arial"/>
        <family val="2"/>
        <charset val="238"/>
      </rPr>
      <t xml:space="preserve">awartość całkowita azotu 10,8g; węglowodanów 200g, tłuszczów 80g 
- osmolalność 1230mOsm/kg
</t>
    </r>
    <r>
      <rPr>
        <b/>
        <sz val="10"/>
        <color rgb="FF000000"/>
        <rFont val="Arial"/>
        <family val="2"/>
        <charset val="238"/>
      </rPr>
      <t>Objętość 2053ml
Energia całkowita 1900 kcal.</t>
    </r>
  </si>
  <si>
    <r>
      <t xml:space="preserve">Preparat do żywienia pozajelitowego: 
- do podaży do </t>
    </r>
    <r>
      <rPr>
        <b/>
        <sz val="10"/>
        <color rgb="FF000000"/>
        <rFont val="Arial"/>
        <family val="2"/>
        <charset val="238"/>
      </rPr>
      <t xml:space="preserve">żył centralnych,
- </t>
    </r>
    <r>
      <rPr>
        <sz val="10"/>
        <color rgb="FF000000"/>
        <rFont val="Arial"/>
        <family val="2"/>
        <charset val="238"/>
      </rPr>
      <t xml:space="preserve">w systemie worków </t>
    </r>
    <r>
      <rPr>
        <b/>
        <sz val="10"/>
        <color rgb="FF000000"/>
        <rFont val="Arial"/>
        <family val="2"/>
        <charset val="238"/>
      </rPr>
      <t>trójkomorowych; 
- z</t>
    </r>
    <r>
      <rPr>
        <sz val="10"/>
        <color rgb="FF000000"/>
        <rFont val="Arial"/>
        <family val="2"/>
        <charset val="238"/>
      </rPr>
      <t xml:space="preserve">awartość całkowita azotu 10,8g; węglowodanów 250g, tłuszczów 100g 
- osmolalność 1230mOsm/kg
</t>
    </r>
    <r>
      <rPr>
        <b/>
        <sz val="10"/>
        <color rgb="FF000000"/>
        <rFont val="Arial"/>
        <family val="2"/>
        <charset val="238"/>
      </rPr>
      <t>Objętość 2566ml
Energia całkowita 2300 kcal.</t>
    </r>
  </si>
  <si>
    <r>
      <t xml:space="preserve">Preparat do żywienia pozajelitowego: 
- do podaży </t>
    </r>
    <r>
      <rPr>
        <b/>
        <sz val="10"/>
        <color rgb="FF000000"/>
        <rFont val="Arial"/>
        <family val="2"/>
        <charset val="238"/>
      </rPr>
      <t xml:space="preserve">obwodowej,
- </t>
    </r>
    <r>
      <rPr>
        <sz val="10"/>
        <color rgb="FF000000"/>
        <rFont val="Arial"/>
        <family val="2"/>
        <charset val="238"/>
      </rPr>
      <t xml:space="preserve">w systemie worków </t>
    </r>
    <r>
      <rPr>
        <b/>
        <sz val="10"/>
        <color rgb="FF000000"/>
        <rFont val="Arial"/>
        <family val="2"/>
        <charset val="238"/>
      </rPr>
      <t>trójkomorowych; 
- z</t>
    </r>
    <r>
      <rPr>
        <sz val="10"/>
        <color rgb="FF000000"/>
        <rFont val="Arial"/>
        <family val="2"/>
        <charset val="238"/>
      </rPr>
      <t xml:space="preserve">awartość całkowita azotu 5,4g; węglowodanów 97g, tłuszczów 51g 
- osmolalność 830mOsm/kg
</t>
    </r>
    <r>
      <rPr>
        <b/>
        <sz val="10"/>
        <color rgb="FF000000"/>
        <rFont val="Arial"/>
        <family val="2"/>
        <charset val="238"/>
      </rPr>
      <t>Objętość 1440 ml
Energia całkowita 1000 kcal.</t>
    </r>
  </si>
  <si>
    <r>
      <t xml:space="preserve">Preparat do żywienia pozajelitowego: 
- do podaży do </t>
    </r>
    <r>
      <rPr>
        <b/>
        <sz val="10"/>
        <color rgb="FF000000"/>
        <rFont val="Arial"/>
        <family val="2"/>
        <charset val="238"/>
      </rPr>
      <t xml:space="preserve">żył centralnych,
- </t>
    </r>
    <r>
      <rPr>
        <sz val="10"/>
        <color rgb="FF000000"/>
        <rFont val="Arial"/>
        <family val="2"/>
        <charset val="238"/>
      </rPr>
      <t xml:space="preserve">w systemie worków </t>
    </r>
    <r>
      <rPr>
        <b/>
        <sz val="10"/>
        <color rgb="FF000000"/>
        <rFont val="Arial"/>
        <family val="2"/>
        <charset val="238"/>
      </rPr>
      <t>trójkomorowych; 
- z</t>
    </r>
    <r>
      <rPr>
        <sz val="10"/>
        <color rgb="FF000000"/>
        <rFont val="Arial"/>
        <family val="2"/>
        <charset val="238"/>
      </rPr>
      <t xml:space="preserve">awartość całkowita azotu 12g; węglowodanów 187g, tłuszczów 56g 
- emulsja tłuszczowa zawiera oczyszczony olej sojowy, olej z oliwek i olej rybny. 
- osmolalność 1800mOsm/kg
</t>
    </r>
    <r>
      <rPr>
        <b/>
        <sz val="10"/>
        <color rgb="FF000000"/>
        <rFont val="Arial"/>
        <family val="2"/>
        <charset val="238"/>
      </rPr>
      <t>Objętość 1477ml
Energia całkowita 1600 kcal.</t>
    </r>
  </si>
  <si>
    <r>
      <t xml:space="preserve">Preparat do żywienia pozajelitowego: 
- do podaży do </t>
    </r>
    <r>
      <rPr>
        <b/>
        <sz val="10"/>
        <color rgb="FF000000"/>
        <rFont val="Arial"/>
        <family val="2"/>
        <charset val="238"/>
      </rPr>
      <t xml:space="preserve">żył centralnych,
- </t>
    </r>
    <r>
      <rPr>
        <sz val="10"/>
        <color rgb="FF000000"/>
        <rFont val="Arial"/>
        <family val="2"/>
        <charset val="238"/>
      </rPr>
      <t xml:space="preserve">w systemie worków </t>
    </r>
    <r>
      <rPr>
        <b/>
        <sz val="10"/>
        <color rgb="FF000000"/>
        <rFont val="Arial"/>
        <family val="2"/>
        <charset val="238"/>
      </rPr>
      <t>trójkomorowych; 
- z</t>
    </r>
    <r>
      <rPr>
        <sz val="10"/>
        <color rgb="FF000000"/>
        <rFont val="Arial"/>
        <family val="2"/>
        <charset val="238"/>
      </rPr>
      <t xml:space="preserve">awartość całkowita azotu 16g; węglowodanów 250g, tłuszczów 75g 
- emulsja tłuszczowa zawiera oczyszczony olej sojowy, olej z oliwek i olej rybny. 
- osmolalność 1800mOsm/kg
</t>
    </r>
    <r>
      <rPr>
        <b/>
        <sz val="10"/>
        <color rgb="FF000000"/>
        <rFont val="Arial"/>
        <family val="2"/>
        <charset val="238"/>
      </rPr>
      <t>Objętość 1970ml
Energia całkowita 2200 kcal.</t>
    </r>
  </si>
  <si>
    <r>
      <t xml:space="preserve">Preparat przeznaczony do stosowania w uzupełnieniu żywienia dojelitowego i/lub pozajelitowego u pacjentów w stanie </t>
    </r>
    <r>
      <rPr>
        <b/>
        <sz val="10"/>
        <rFont val="Arial"/>
        <family val="2"/>
        <charset val="238"/>
      </rPr>
      <t>zwiększonego katabolizmu i/lub metabolizmu.</t>
    </r>
    <r>
      <rPr>
        <sz val="10"/>
        <rFont val="Arial"/>
        <family val="2"/>
        <charset val="238"/>
      </rPr>
      <t xml:space="preserve">
- zawiera 200mg N(2)-</t>
    </r>
    <r>
      <rPr>
        <b/>
        <sz val="10"/>
        <rFont val="Arial"/>
        <family val="2"/>
        <charset val="238"/>
      </rPr>
      <t>L-alanylo-L-glutaminy/</t>
    </r>
    <r>
      <rPr>
        <sz val="10"/>
        <rFont val="Arial"/>
        <family val="2"/>
        <charset val="238"/>
      </rPr>
      <t xml:space="preserve">1ml,
- osmolarność teoretyczna: 921 mOsm/l
Koncentrat do sporządzania roztworu do infuzji.
 </t>
    </r>
    <r>
      <rPr>
        <b/>
        <sz val="10"/>
        <rFont val="Arial"/>
        <family val="2"/>
        <charset val="238"/>
      </rPr>
      <t>Pojemność 100ml</t>
    </r>
  </si>
  <si>
    <r>
      <rPr>
        <b/>
        <sz val="10"/>
        <rFont val="Arial"/>
        <family val="2"/>
        <charset val="238"/>
      </rPr>
      <t>Emulsja tłuszczowa</t>
    </r>
    <r>
      <rPr>
        <sz val="10"/>
        <rFont val="Arial"/>
        <family val="2"/>
        <charset val="238"/>
      </rPr>
      <t xml:space="preserve"> przeznaczona do żywienia pozajelitowego 
- zawartość oczyszczonego oleju sojowego 20%
- może być stosowana u pacjentów z niedoborem niezbędnych nienasyconych kwasów tłuszczowych
- osmolalność: 350mOsm/kg
- wartość energetyczna </t>
    </r>
    <r>
      <rPr>
        <b/>
        <sz val="10"/>
        <rFont val="Arial"/>
        <family val="2"/>
        <charset val="238"/>
      </rPr>
      <t>2000 kcal/1000 ml</t>
    </r>
    <r>
      <rPr>
        <sz val="10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>Pojemność 500ml</t>
    </r>
  </si>
  <si>
    <r>
      <t xml:space="preserve">Preparat przeznaczony do uzupełnienia żywienia pozajelitowego w </t>
    </r>
    <r>
      <rPr>
        <b/>
        <sz val="10"/>
        <rFont val="Arial"/>
        <family val="2"/>
        <charset val="238"/>
      </rPr>
      <t>długołańcuchowe kwasy omega-3</t>
    </r>
    <r>
      <rPr>
        <sz val="10"/>
        <rFont val="Arial"/>
        <family val="2"/>
        <charset val="238"/>
      </rPr>
      <t xml:space="preserve"> (zwłaszcza kwasów eikozapentaenowego i dokozaheksaenowego)
- zawartość oczyszczonego oleju rybnego 10%
- osmolalność: </t>
    </r>
    <r>
      <rPr>
        <b/>
        <sz val="10"/>
        <rFont val="Arial"/>
        <family val="2"/>
        <charset val="238"/>
      </rPr>
      <t xml:space="preserve">308-376 mOsm/kg </t>
    </r>
    <r>
      <rPr>
        <sz val="10"/>
        <rFont val="Arial"/>
        <family val="2"/>
        <charset val="238"/>
      </rPr>
      <t xml:space="preserve">
Energia całkowita: </t>
    </r>
    <r>
      <rPr>
        <b/>
        <sz val="10"/>
        <rFont val="Arial"/>
        <family val="2"/>
        <charset val="238"/>
      </rPr>
      <t>112 kcal/100ml
Pojemność 100ml</t>
    </r>
  </si>
  <si>
    <r>
      <t xml:space="preserve">Preparat </t>
    </r>
    <r>
      <rPr>
        <b/>
        <sz val="10"/>
        <rFont val="Arial"/>
        <family val="2"/>
        <charset val="238"/>
      </rPr>
      <t>pierwiastków śladowych</t>
    </r>
    <r>
      <rPr>
        <sz val="10"/>
        <rFont val="Arial"/>
        <family val="2"/>
        <charset val="238"/>
      </rPr>
      <t xml:space="preserve"> do stosowania w trakcie żywienia pozajelitowego:
- w celu pokrycia podstawowego lub umiarkowanie zwiększonego zapotrzebowania na pierwiastki śladowe;
- przeznaczony dla dorosłych pacjentów.
Koncentrat do sporządzania roztworu do infuzji.
</t>
    </r>
    <r>
      <rPr>
        <b/>
        <sz val="10"/>
        <rFont val="Arial"/>
        <family val="2"/>
        <charset val="238"/>
      </rPr>
      <t>Pojemność 10ml</t>
    </r>
  </si>
  <si>
    <r>
      <t xml:space="preserve">Preparat </t>
    </r>
    <r>
      <rPr>
        <b/>
        <sz val="10"/>
        <rFont val="Arial"/>
        <family val="2"/>
        <charset val="238"/>
      </rPr>
      <t>witaminowy</t>
    </r>
    <r>
      <rPr>
        <sz val="10"/>
        <rFont val="Arial"/>
        <family val="2"/>
        <charset val="238"/>
      </rPr>
      <t>: 
- przeznaczony do uzupełniania żywienia pozajelitowego u pacjentów dorosłych oraz dzieci powyżej 11 r.ż.,
- zawiera witaminy A, D3, E, B1, B2, B3, B6, B12, C, K, kwas foliowy, pantotenowy i biotynę 
- możliwość podania we wlewie.</t>
    </r>
  </si>
  <si>
    <r>
      <t xml:space="preserve">Preparat </t>
    </r>
    <r>
      <rPr>
        <b/>
        <sz val="10"/>
        <color theme="1"/>
        <rFont val="Arial"/>
        <family val="2"/>
        <charset val="238"/>
      </rPr>
      <t xml:space="preserve">witaminowy: 
- </t>
    </r>
    <r>
      <rPr>
        <sz val="10"/>
        <color theme="1"/>
        <rFont val="Arial"/>
        <family val="2"/>
        <charset val="238"/>
      </rPr>
      <t>przeznaczony do uzupełniania żywienia pozajelitowego u pacjentów dorosłych oraz dzieci powyżej 11 r.ż.,
- zawiera witaminy A, D</t>
    </r>
    <r>
      <rPr>
        <vertAlign val="sub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, E, B</t>
    </r>
    <r>
      <rPr>
        <vertAlign val="sub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, B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>, B</t>
    </r>
    <r>
      <rPr>
        <vertAlign val="subscript"/>
        <sz val="10"/>
        <color theme="1"/>
        <rFont val="Arial"/>
        <family val="2"/>
        <charset val="238"/>
      </rPr>
      <t>6</t>
    </r>
    <r>
      <rPr>
        <sz val="10"/>
        <color theme="1"/>
        <rFont val="Arial"/>
        <family val="2"/>
        <charset val="238"/>
      </rPr>
      <t>, B</t>
    </r>
    <r>
      <rPr>
        <vertAlign val="subscript"/>
        <sz val="10"/>
        <color theme="1"/>
        <rFont val="Arial"/>
        <family val="2"/>
        <charset val="238"/>
      </rPr>
      <t>12</t>
    </r>
    <r>
      <rPr>
        <sz val="10"/>
        <color theme="1"/>
        <rFont val="Arial"/>
        <family val="2"/>
        <charset val="238"/>
      </rPr>
      <t>, C, PP, kwas foliowy, pantotenowy i biotynę, 
- proszek do sporządzenia roztworu do wstrzykiwań (domięśniowo lub dożylnie) i infuzji.</t>
    </r>
  </si>
  <si>
    <r>
      <t xml:space="preserve">Preparat </t>
    </r>
    <r>
      <rPr>
        <b/>
        <sz val="10"/>
        <rFont val="Arial"/>
        <family val="2"/>
        <charset val="238"/>
      </rPr>
      <t>pierwiastków śladowych</t>
    </r>
    <r>
      <rPr>
        <sz val="10"/>
        <rFont val="Arial"/>
        <family val="2"/>
        <charset val="238"/>
      </rPr>
      <t xml:space="preserve"> do stosowania w trakcie żywienia pozajelitowego:
- w celu pokrycia podstawowego lub umiarkowanie zwiększonego zapotrzebowania na pierwiastki śladowe;
- przeznaczony </t>
    </r>
    <r>
      <rPr>
        <b/>
        <sz val="10"/>
        <rFont val="Arial"/>
        <family val="2"/>
        <charset val="238"/>
      </rPr>
      <t>dla dorosłych pacjentów oraz dzieci o masie ciała 15 kg lub powyżej.</t>
    </r>
    <r>
      <rPr>
        <sz val="10"/>
        <rFont val="Arial"/>
        <family val="2"/>
        <charset val="238"/>
      </rPr>
      <t xml:space="preserve">
Koncentrat do sporządzania roztworu do infuzji.
</t>
    </r>
    <r>
      <rPr>
        <b/>
        <sz val="10"/>
        <rFont val="Arial"/>
        <family val="2"/>
        <charset val="238"/>
      </rPr>
      <t>Pojemność 10ml</t>
    </r>
  </si>
  <si>
    <r>
      <t xml:space="preserve">Preparat do stosowania jako uzupełnienie żywienia pozajelitowego w </t>
    </r>
    <r>
      <rPr>
        <b/>
        <sz val="10"/>
        <rFont val="Arial"/>
        <family val="2"/>
        <charset val="238"/>
      </rPr>
      <t>fosforany,
- z</t>
    </r>
    <r>
      <rPr>
        <sz val="10"/>
        <rFont val="Arial"/>
        <family val="2"/>
        <charset val="238"/>
      </rPr>
      <t xml:space="preserve">awierający w 1ml: 2 mmol fosforanów, 1,5 mmol sodu, 1,5 mmol potasu,
- do stosowania u dorosłych </t>
    </r>
    <r>
      <rPr>
        <b/>
        <sz val="10"/>
        <rFont val="Arial"/>
        <family val="2"/>
        <charset val="238"/>
      </rPr>
      <t>pacjentów</t>
    </r>
    <r>
      <rPr>
        <sz val="10"/>
        <rFont val="Arial"/>
        <family val="2"/>
        <charset val="238"/>
      </rPr>
      <t xml:space="preserve"> 
Koncentrat do sporządzania roztworu do infuzji.
</t>
    </r>
    <r>
      <rPr>
        <b/>
        <sz val="10"/>
        <rFont val="Arial"/>
        <family val="2"/>
        <charset val="238"/>
      </rPr>
      <t>Pojemność 20ml</t>
    </r>
  </si>
  <si>
    <r>
      <t xml:space="preserve">Preparat do uzupełniania żywienia pozajelitowego w </t>
    </r>
    <r>
      <rPr>
        <b/>
        <sz val="10"/>
        <rFont val="Arial"/>
        <family val="2"/>
        <charset val="238"/>
      </rPr>
      <t>witaminy rozpuszczalne w wodzie,
- d</t>
    </r>
    <r>
      <rPr>
        <sz val="10"/>
        <rFont val="Arial"/>
        <family val="2"/>
        <charset val="238"/>
      </rPr>
      <t xml:space="preserve">o stosowania </t>
    </r>
    <r>
      <rPr>
        <b/>
        <sz val="10"/>
        <rFont val="Arial"/>
        <family val="2"/>
        <charset val="238"/>
      </rPr>
      <t>u dorosłych i dzieci,</t>
    </r>
    <r>
      <rPr>
        <sz val="10"/>
        <rFont val="Arial"/>
        <family val="2"/>
        <charset val="238"/>
      </rPr>
      <t xml:space="preserve">
- zawiera witaminy B</t>
    </r>
    <r>
      <rPr>
        <vertAlign val="subscript"/>
        <sz val="10"/>
        <rFont val="Arial"/>
        <family val="2"/>
        <charset val="238"/>
      </rPr>
      <t>1,</t>
    </r>
    <r>
      <rPr>
        <sz val="10"/>
        <rFont val="Arial"/>
        <family val="2"/>
        <charset val="238"/>
      </rPr>
      <t xml:space="preserve"> B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, B</t>
    </r>
    <r>
      <rPr>
        <vertAlign val="sub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, C, nikotynamid, kwas pantotenowy, kwas foliowy, biotynę, cyjanokobalaminę. </t>
    </r>
    <r>
      <rPr>
        <b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Proszek do sporządzania roztworu do infuzji.</t>
    </r>
  </si>
  <si>
    <r>
      <t xml:space="preserve">Preparat do uzupełniania żywienia pozajelitowego w </t>
    </r>
    <r>
      <rPr>
        <b/>
        <sz val="10"/>
        <rFont val="Arial"/>
        <family val="2"/>
        <charset val="238"/>
      </rPr>
      <t xml:space="preserve">witaminy rozpuszczalne w tłuszczach
- </t>
    </r>
    <r>
      <rPr>
        <sz val="10"/>
        <rFont val="Arial"/>
        <family val="2"/>
        <charset val="238"/>
      </rPr>
      <t>zawiera witaminę A, D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; E; K</t>
    </r>
    <r>
      <rPr>
        <vertAlign val="sub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,
- do stosowania u osób </t>
    </r>
    <r>
      <rPr>
        <b/>
        <sz val="10"/>
        <rFont val="Arial"/>
        <family val="2"/>
        <charset val="238"/>
      </rPr>
      <t xml:space="preserve">dorosłych i dzieci powyżej 11 r.ż. 
</t>
    </r>
    <r>
      <rPr>
        <sz val="10"/>
        <rFont val="Arial"/>
        <family val="2"/>
        <charset val="238"/>
      </rPr>
      <t xml:space="preserve">Koncentrat do sporządzania roztworu do infuzji. 
</t>
    </r>
    <r>
      <rPr>
        <b/>
        <sz val="10"/>
        <rFont val="Arial"/>
        <family val="2"/>
        <charset val="238"/>
      </rPr>
      <t>Pojemność 10ml</t>
    </r>
  </si>
  <si>
    <r>
      <rPr>
        <b/>
        <sz val="9"/>
        <rFont val="Arial"/>
        <family val="2"/>
        <charset val="238"/>
      </rPr>
      <t>0,9%</t>
    </r>
    <r>
      <rPr>
        <sz val="9"/>
        <rFont val="Arial"/>
        <family val="2"/>
        <charset val="238"/>
      </rPr>
      <t xml:space="preserve"> roztwór chlorku sodu</t>
    </r>
  </si>
  <si>
    <r>
      <rPr>
        <b/>
        <sz val="9"/>
        <rFont val="Arial"/>
        <family val="2"/>
        <charset val="238"/>
      </rPr>
      <t>5%</t>
    </r>
    <r>
      <rPr>
        <sz val="9"/>
        <rFont val="Arial"/>
        <family val="2"/>
        <charset val="238"/>
      </rPr>
      <t xml:space="preserve"> roztwór glukozy</t>
    </r>
  </si>
  <si>
    <r>
      <rPr>
        <b/>
        <sz val="9"/>
        <rFont val="Arial"/>
        <family val="2"/>
        <charset val="238"/>
      </rPr>
      <t>10%</t>
    </r>
    <r>
      <rPr>
        <sz val="9"/>
        <rFont val="Arial"/>
        <family val="2"/>
        <charset val="238"/>
      </rPr>
      <t xml:space="preserve"> roztwór glukozy</t>
    </r>
  </si>
  <si>
    <r>
      <rPr>
        <b/>
        <sz val="9"/>
        <rFont val="Arial"/>
        <family val="2"/>
        <charset val="238"/>
      </rPr>
      <t>20%</t>
    </r>
    <r>
      <rPr>
        <sz val="9"/>
        <rFont val="Arial"/>
        <family val="2"/>
        <charset val="238"/>
      </rPr>
      <t xml:space="preserve"> roztwór glukozy</t>
    </r>
  </si>
  <si>
    <r>
      <t xml:space="preserve">roztwory 5% glukozy i 0,9% chlorku sodu 
w stosunku </t>
    </r>
    <r>
      <rPr>
        <b/>
        <sz val="9"/>
        <rFont val="Arial"/>
        <family val="2"/>
        <charset val="238"/>
      </rPr>
      <t>1:1</t>
    </r>
  </si>
  <si>
    <r>
      <t xml:space="preserve">roztwory 5% glukozy i 0,9% chlorku sodu 
w stosunku </t>
    </r>
    <r>
      <rPr>
        <b/>
        <sz val="9"/>
        <rFont val="Arial"/>
        <family val="2"/>
        <charset val="238"/>
      </rPr>
      <t>2:1</t>
    </r>
  </si>
  <si>
    <r>
      <t xml:space="preserve">Płyn wieloelektrolitowy 
</t>
    </r>
    <r>
      <rPr>
        <b/>
        <sz val="9"/>
        <rFont val="Arial"/>
        <family val="2"/>
        <charset val="238"/>
      </rPr>
      <t xml:space="preserve">z cytrynianami
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bez zawartości mleczanów</t>
    </r>
    <r>
      <rPr>
        <sz val="9"/>
        <rFont val="Arial"/>
        <family val="2"/>
        <charset val="238"/>
      </rPr>
      <t xml:space="preserve"> </t>
    </r>
  </si>
  <si>
    <r>
      <t xml:space="preserve">Płyn wieloelektrolitowy 
</t>
    </r>
    <r>
      <rPr>
        <b/>
        <sz val="9"/>
        <rFont val="Arial"/>
        <family val="2"/>
        <charset val="238"/>
      </rPr>
      <t>bez zawartości wapnia</t>
    </r>
  </si>
  <si>
    <r>
      <t xml:space="preserve">Płyn wieloelektrolitowy izotoniczny - </t>
    </r>
    <r>
      <rPr>
        <b/>
        <sz val="9"/>
        <rFont val="Arial"/>
        <family val="2"/>
        <charset val="238"/>
      </rPr>
      <t>buforowany jabłczanami</t>
    </r>
    <r>
      <rPr>
        <sz val="9"/>
        <rFont val="Arial"/>
        <family val="2"/>
        <charset val="238"/>
      </rPr>
      <t xml:space="preserve">
Bez zawartości mleczanów i cytrynianów</t>
    </r>
  </si>
  <si>
    <r>
      <t xml:space="preserve">Płyn Ringera 
</t>
    </r>
    <r>
      <rPr>
        <b/>
        <sz val="9"/>
        <rFont val="Arial"/>
        <family val="2"/>
        <charset val="238"/>
      </rPr>
      <t>bez mleczanów</t>
    </r>
  </si>
  <si>
    <r>
      <t xml:space="preserve">Płyn Ringera 
</t>
    </r>
    <r>
      <rPr>
        <b/>
        <sz val="9"/>
        <rFont val="Arial"/>
        <family val="2"/>
        <charset val="238"/>
      </rPr>
      <t>z zawartością mleczanów</t>
    </r>
  </si>
  <si>
    <r>
      <rPr>
        <b/>
        <sz val="9"/>
        <rFont val="Arial"/>
        <family val="2"/>
        <charset val="238"/>
      </rPr>
      <t>15%</t>
    </r>
    <r>
      <rPr>
        <sz val="9"/>
        <rFont val="Arial"/>
        <family val="2"/>
        <charset val="238"/>
      </rPr>
      <t xml:space="preserve"> roztwór mannitolu</t>
    </r>
  </si>
  <si>
    <r>
      <rPr>
        <b/>
        <sz val="9"/>
        <rFont val="Arial"/>
        <family val="2"/>
        <charset val="238"/>
      </rPr>
      <t>20%</t>
    </r>
    <r>
      <rPr>
        <sz val="9"/>
        <rFont val="Arial"/>
        <family val="2"/>
        <charset val="238"/>
      </rPr>
      <t xml:space="preserve"> roztwór mannitolu</t>
    </r>
  </si>
  <si>
    <r>
      <t xml:space="preserve">Roztwór chlorku potasu </t>
    </r>
    <r>
      <rPr>
        <b/>
        <sz val="9"/>
        <rFont val="Arial"/>
        <family val="2"/>
        <charset val="238"/>
      </rPr>
      <t xml:space="preserve">3g/l </t>
    </r>
    <r>
      <rPr>
        <sz val="9"/>
        <rFont val="Arial"/>
        <family val="2"/>
        <charset val="238"/>
      </rPr>
      <t>i chlorku sodu 9g/l</t>
    </r>
  </si>
  <si>
    <r>
      <t>roztwór chlorku potasu</t>
    </r>
    <r>
      <rPr>
        <b/>
        <sz val="9"/>
        <rFont val="Arial"/>
        <family val="2"/>
        <charset val="238"/>
      </rPr>
      <t xml:space="preserve"> 3g/l </t>
    </r>
    <r>
      <rPr>
        <sz val="9"/>
        <rFont val="Arial"/>
        <family val="2"/>
        <charset val="238"/>
      </rPr>
      <t>i glukozy 50g/l
(20mmol K/500ml roztworu)</t>
    </r>
  </si>
  <si>
    <t>metamizol</t>
  </si>
  <si>
    <t>sewofluran</t>
  </si>
  <si>
    <t>eptakog</t>
  </si>
  <si>
    <t>fostex</t>
  </si>
  <si>
    <t>joheksol</t>
  </si>
  <si>
    <r>
      <t xml:space="preserve">fiolka
</t>
    </r>
    <r>
      <rPr>
        <i/>
        <sz val="10"/>
        <rFont val="Arial"/>
        <family val="2"/>
        <charset val="238"/>
      </rPr>
      <t>(wymagane bezpłatne dostarczenie dostosowanych do podawania produktu igieł i strzykawek (w ilości min po 100 szt./1 op produktu) oraz przyrządów typu spike (w ilości min 10 szt. /1 op produktu).</t>
    </r>
  </si>
  <si>
    <t>Przetarg nieograniczony</t>
  </si>
  <si>
    <t>TAK -</t>
  </si>
  <si>
    <t>Jeżeli TAK – pozycja z planu</t>
  </si>
  <si>
    <t>leki oraz żywienie dojelitowe, doustne i płyny</t>
  </si>
  <si>
    <t>Heparegen</t>
  </si>
  <si>
    <t>Timonacic</t>
  </si>
  <si>
    <t>Insulatard</t>
  </si>
  <si>
    <t xml:space="preserve"> Dokonaną zmianę należy wyraźnie oznaczyć w formularzu asortymentowo - ilościowym.</t>
  </si>
  <si>
    <t xml:space="preserve">3. Zamawiający oczekuje produktów o statusie produktu leczniczego. </t>
  </si>
  <si>
    <t>Wyjątek stanowią substancje, dla których nie występują preparaty o tym statusie na rynku polskim.</t>
  </si>
  <si>
    <t>c) wielkość handlowego opakowania zbiorczego.</t>
  </si>
  <si>
    <t>c) wielkość opakowania, rodzaj opakowania.</t>
  </si>
  <si>
    <t>cefalosporyny</t>
  </si>
  <si>
    <t>Cefuroxime
(trwałość roztworu po sporządzeniu 24 godz. w temperaturze 2-8°C)</t>
  </si>
  <si>
    <t>Ceftazidime 
(produkt zarejestrowany do stosowania poniżej 3 m.ż., trwałość roztworu po sporządzeniu 24 godz. temperaturze 2-8°C)</t>
  </si>
  <si>
    <t>roztwór do wstrzykiwań lub infuzji</t>
  </si>
  <si>
    <t>Dexak</t>
  </si>
  <si>
    <t>deksketoprofen</t>
  </si>
  <si>
    <t>Leki - VP</t>
  </si>
  <si>
    <t>citra fleet</t>
  </si>
  <si>
    <t>Dexpanthenol</t>
  </si>
  <si>
    <t>Leki PH</t>
  </si>
  <si>
    <t>metotreksat s.c.</t>
  </si>
  <si>
    <t>Leki L-M</t>
  </si>
  <si>
    <t>Leki N-P</t>
  </si>
  <si>
    <t>Leki R-Z</t>
  </si>
  <si>
    <t>Leki A-B</t>
  </si>
  <si>
    <t>Leki C-D</t>
  </si>
  <si>
    <t>Leki - san</t>
  </si>
  <si>
    <t>Leki - serv</t>
  </si>
  <si>
    <t>fraksyparyna</t>
  </si>
  <si>
    <t>insuliny L.</t>
  </si>
  <si>
    <t>Insuliny N.</t>
  </si>
  <si>
    <t>dabigatran</t>
  </si>
  <si>
    <t>rywaroksaban</t>
  </si>
  <si>
    <t>ornityna</t>
  </si>
  <si>
    <t>timonacik</t>
  </si>
  <si>
    <t>suma kontrolna</t>
  </si>
  <si>
    <t xml:space="preserve"> 7,5mg/amp - strzyk.</t>
  </si>
  <si>
    <t>15mg/amp - strzyk.</t>
  </si>
  <si>
    <t>25mg/amp - strzyk.</t>
  </si>
  <si>
    <t>30mg/amp - strzyk.</t>
  </si>
  <si>
    <t xml:space="preserve">Załącznik nr 2 </t>
  </si>
  <si>
    <t>Żywienie pozajelitowe, dojelitowe, doustne, płyny infuzyjne</t>
  </si>
  <si>
    <t>od 1 do 38</t>
  </si>
  <si>
    <t>SUMA</t>
  </si>
  <si>
    <t>GNAK</t>
  </si>
  <si>
    <r>
      <t xml:space="preserve">Płyn do infuzji 
z zawartością </t>
    </r>
    <r>
      <rPr>
        <b/>
        <sz val="9"/>
        <rFont val="Arial"/>
        <family val="2"/>
        <charset val="238"/>
      </rPr>
      <t>glukozy</t>
    </r>
    <r>
      <rPr>
        <sz val="9"/>
        <rFont val="Arial"/>
        <family val="2"/>
        <charset val="238"/>
      </rPr>
      <t xml:space="preserve"> (50g/l) oraz </t>
    </r>
    <r>
      <rPr>
        <b/>
        <sz val="9"/>
        <rFont val="Arial"/>
        <family val="2"/>
        <charset val="238"/>
      </rPr>
      <t>elektrolitów</t>
    </r>
    <r>
      <rPr>
        <sz val="9"/>
        <rFont val="Arial"/>
        <family val="2"/>
        <charset val="238"/>
      </rPr>
      <t>: 
- sodu (40mmol/l),
- potasu (20mmol/l)
- magnezu (1,5mmol/l)</t>
    </r>
  </si>
  <si>
    <t>* - przeliczenie  w oparciu o średni kurs złotego do euro,  ustalony Rozp. z 18.12.2019 r.</t>
  </si>
  <si>
    <t>Opis przedmiotu zamówienia</t>
  </si>
  <si>
    <t>Acard 75</t>
  </si>
  <si>
    <t xml:space="preserve">Cipronex </t>
  </si>
  <si>
    <t>Cipronex</t>
  </si>
  <si>
    <t>Clemastinum WZF</t>
  </si>
  <si>
    <t xml:space="preserve"> Devikap</t>
  </si>
  <si>
    <t>Nodom</t>
  </si>
  <si>
    <t>Enarenal</t>
  </si>
  <si>
    <t xml:space="preserve">Enarenal </t>
  </si>
  <si>
    <t>Furosemidum Polpharma</t>
  </si>
  <si>
    <t xml:space="preserve">Gentamycin WZF </t>
  </si>
  <si>
    <t>Adrenalina WZF</t>
  </si>
  <si>
    <t>Haloperidol WZF</t>
  </si>
  <si>
    <t>Heparinum WZF</t>
  </si>
  <si>
    <t>Hydrochlorothiazyd Polpharma</t>
  </si>
  <si>
    <t>Lignocainum h/chl. WZF</t>
  </si>
  <si>
    <t>Loperamid</t>
  </si>
  <si>
    <t>Magnesium Sulfur. Polpharma</t>
  </si>
  <si>
    <t>Metoclopramidum Polpharma</t>
  </si>
  <si>
    <t>Metronidazol Polpharma</t>
  </si>
  <si>
    <t>Edelan</t>
  </si>
  <si>
    <t>Morphinum sulfur. WZF</t>
  </si>
  <si>
    <t>Naloxonum h/chlor. WZF</t>
  </si>
  <si>
    <t xml:space="preserve"> Nedal</t>
  </si>
  <si>
    <t xml:space="preserve">Kalium chloratum WZF </t>
  </si>
  <si>
    <t>Lakcid x 10 amp.</t>
  </si>
  <si>
    <t xml:space="preserve">Polfenon  </t>
  </si>
  <si>
    <t>Plofed</t>
  </si>
  <si>
    <t xml:space="preserve">Simvasterol, </t>
  </si>
  <si>
    <t xml:space="preserve"> Simvasterol, </t>
  </si>
  <si>
    <t>Potram Combo</t>
  </si>
  <si>
    <t>Valsacor</t>
  </si>
  <si>
    <t xml:space="preserve"> Prefaxine</t>
  </si>
  <si>
    <t>Clexane</t>
  </si>
  <si>
    <t>Amaryl</t>
  </si>
  <si>
    <t>Tritace</t>
  </si>
  <si>
    <t>Rulid</t>
  </si>
  <si>
    <t xml:space="preserve"> Biosotal </t>
  </si>
  <si>
    <t xml:space="preserve">Biosotal </t>
  </si>
  <si>
    <t xml:space="preserve"> Hascovir</t>
  </si>
  <si>
    <t>Alendronat Bluefish 70mg x 4 tabl.</t>
  </si>
  <si>
    <t xml:space="preserve"> Allupol</t>
  </si>
  <si>
    <t>Maść ichtiolowa Farmina</t>
  </si>
  <si>
    <t>Hiconcil</t>
  </si>
  <si>
    <t>Ospamox</t>
  </si>
  <si>
    <t>Vit. C inj. TEVA</t>
  </si>
  <si>
    <t>VitaCea kropl 30 ml</t>
  </si>
  <si>
    <t>Cerutin</t>
  </si>
  <si>
    <t>Azathoprine VUS 50mg x 50 tabl.</t>
  </si>
  <si>
    <t>Azycyna 200mg/5ml x 20ml</t>
  </si>
  <si>
    <t>Altabactin maść 20g</t>
  </si>
  <si>
    <t xml:space="preserve">Betaserc, </t>
  </si>
  <si>
    <t>Betanil Forte 24mg x 50 tabl.</t>
  </si>
  <si>
    <t>Optilamid 10mg/ml 5ml</t>
  </si>
  <si>
    <t>Nebbud 0,25mg/2ml x 20 amp.</t>
  </si>
  <si>
    <t>Nebbud 0,5mg/2ml x 20 amp.</t>
  </si>
  <si>
    <t>Budezonid LEK-AM 400mcg x 60 kaps.</t>
  </si>
  <si>
    <t>Transtec 70mcg/h x  5 pl.</t>
  </si>
  <si>
    <t>Calcio Gluconato 1000mg/10 ml x 10 amp.</t>
  </si>
  <si>
    <t>Calcium Hasco 150 ml</t>
  </si>
  <si>
    <t>Carzap 16mg x 28 tabl.</t>
  </si>
  <si>
    <t>Ceclor 125mg/5 ml x 100ml</t>
  </si>
  <si>
    <t>Ceclor 250mg/5ml x 100ml</t>
  </si>
  <si>
    <t>Cefaleksyna TZF 0,5g x 16 kaps.</t>
  </si>
  <si>
    <t>Ceroxim 125mg/5ml x 100ml</t>
  </si>
  <si>
    <t>Ceroxim 250mg/5ml x 100ml</t>
  </si>
  <si>
    <t>Zinoss 250mg x 10 tabl</t>
  </si>
  <si>
    <t>Zinoxx 500mg x 10 tabl.</t>
  </si>
  <si>
    <t>Zyrtec roztwór 1mg/1ml x 75ml</t>
  </si>
  <si>
    <t>Arechin 250mg x 30 tabl.</t>
  </si>
  <si>
    <t>Equoral 25mg x 50 kaps.</t>
  </si>
  <si>
    <t>Equoral 50mg x 50 kaps.</t>
  </si>
  <si>
    <t>Cilan 1mg x 30 tabl.</t>
  </si>
  <si>
    <t>Cilan 5mg x 30 tabl.</t>
  </si>
  <si>
    <t>Cilan 2,5mg x 30 tabl.</t>
  </si>
  <si>
    <t>Taclar 500mg inj. X 1 fiol.</t>
  </si>
  <si>
    <t>Trombex 75mg x 28 tabl.</t>
  </si>
  <si>
    <t>Clotrimazol krem 1% HASCO</t>
  </si>
  <si>
    <t>Clopizam 25mg x 50tabl</t>
  </si>
  <si>
    <t>Clopizam 100mg x 50 tabl.</t>
  </si>
  <si>
    <t>Colchican 0,5mg x 20 tabl.</t>
  </si>
  <si>
    <t>Bactrim 400mg/80mg x 20 tabl.</t>
  </si>
  <si>
    <t>Glukoza proszek 1kg Hasco</t>
  </si>
  <si>
    <t>Neorelium 5mg x 20 tabl.</t>
  </si>
  <si>
    <t>Diclac Lipożel x 50g</t>
  </si>
  <si>
    <t>Naclof 1mg/ml krople 5ml</t>
  </si>
  <si>
    <t>Majamil prolong. 100mg x 20 tabl.</t>
  </si>
  <si>
    <t>Oxycardil 60mg x 60 tabl.</t>
  </si>
  <si>
    <t>DIH 500mg x 60 tabl.</t>
  </si>
  <si>
    <t>Kamiren XL 4mg x 30 tabl.</t>
  </si>
  <si>
    <t>Doxycycylinum TZF 100mg x 10 kaps.</t>
  </si>
  <si>
    <t>Aciprex 10mg x 28 tabl.</t>
  </si>
  <si>
    <t>Elicea 5mg x 28 tabl.</t>
  </si>
  <si>
    <t>Grofibrat S 215mg x 30 tabl.</t>
  </si>
  <si>
    <t>Matrifen 25mcg/h x 5 plas.</t>
  </si>
  <si>
    <t>Matrifen 50mcg/h x 5 plast.</t>
  </si>
  <si>
    <t xml:space="preserve">Accofil 48mln j.m./0,5ml </t>
  </si>
  <si>
    <t>Zasterdi 5mg x 28 tabl.</t>
  </si>
  <si>
    <t>Mycosyst 50mg x 7 kaps.</t>
  </si>
  <si>
    <t>7 szt.</t>
  </si>
  <si>
    <t>Mycosyst 100mg x 28 kaps.</t>
  </si>
  <si>
    <t>Flumazenil 0,1mg/ml x 5am.a 5ml</t>
  </si>
  <si>
    <t>Acidum Folicum Hasco 5mg x 30 tabl.</t>
  </si>
  <si>
    <t>Acidum Folicum hasco 15mg x 30 tabl.</t>
  </si>
  <si>
    <t>Furaginum Adamed 50mg x 30 tabl.</t>
  </si>
  <si>
    <t>Epigapent 600mg x 100 tabl.</t>
  </si>
  <si>
    <t>Ibum dla dzieci 60mg x 10 czopków</t>
  </si>
  <si>
    <t xml:space="preserve"> Ibufen </t>
  </si>
  <si>
    <t>Indapres 2,5mg x 30 tabl.</t>
  </si>
  <si>
    <t>Itromyx 100mg x 28 kaps.</t>
  </si>
  <si>
    <t>Epitrigine 50mg x 30 tabl.</t>
  </si>
  <si>
    <t>Leflunomide Bluefish 10mg x 30 tabl.</t>
  </si>
  <si>
    <t>Leflunomide Medac 15mg x 30 tabl.</t>
  </si>
  <si>
    <t>Leflunomide Bluefish 20mg x 30 tabl.</t>
  </si>
  <si>
    <t>Primacor 20mg x 28 tabl.</t>
  </si>
  <si>
    <t>Madopar 62,5mg x 100 kaps.</t>
  </si>
  <si>
    <t>Madopar 125mg x 100 kaps.</t>
  </si>
  <si>
    <t>Madopar 250mg x 100 tabl.</t>
  </si>
  <si>
    <t>Letrox 50mcg x 50 tabl.</t>
  </si>
  <si>
    <t>Letrox 75mcg x 50 tabl.</t>
  </si>
  <si>
    <t>Letrox 100mcg x 50 tabl.</t>
  </si>
  <si>
    <t>Lidocain-EGIS 10% aerozol 38g IR</t>
  </si>
  <si>
    <t>Lincocin inj.300mg/1ml fiol. 2 ml</t>
  </si>
  <si>
    <t>Lisiprol 10mg x 28 tabl.</t>
  </si>
  <si>
    <t>Lisiprol 20mg x 28 tabl.</t>
  </si>
  <si>
    <t>Lisiprol 5mg x 28 tabl.</t>
  </si>
  <si>
    <t>Calritine syrop 1mg/ml 120 ml</t>
  </si>
  <si>
    <t>Loratan 10mg x 30 tabl.</t>
  </si>
  <si>
    <t>Opokan Forte 15mg x 30 tabl.</t>
  </si>
  <si>
    <t>Cognomem 10mg x 28 tabl.</t>
  </si>
  <si>
    <t>Nebleran 500mg x 10 fiol.</t>
  </si>
  <si>
    <t>Nableran 1g x 10 fiol.</t>
  </si>
  <si>
    <t>Siofor 500mg x 30 tabl.</t>
  </si>
  <si>
    <t>Glucophage XR 500mg x 30 tabl.</t>
  </si>
  <si>
    <t>Siofor 850mg x 30 tabl.</t>
  </si>
  <si>
    <t>Siofor 1000mg x 30 tabl.</t>
  </si>
  <si>
    <t>Metotab 10mg x 100 tabl.</t>
  </si>
  <si>
    <t>Metypred 4mg x 30 tabl.</t>
  </si>
  <si>
    <t>Meprelon 8mg x 30 tabl.</t>
  </si>
  <si>
    <t>Metypred 16mg x 30 tabl.</t>
  </si>
  <si>
    <t>Meprelon 250mg x 1 fiol.</t>
  </si>
  <si>
    <t>Betaloc ZOK 25 x 28 tabl.</t>
  </si>
  <si>
    <t>Dormicum 7,5mg x 10 tabl.</t>
  </si>
  <si>
    <t>Mirtor 15mg x 30 tabl.</t>
  </si>
  <si>
    <t>Taconal 20mg/g maść 15g</t>
  </si>
  <si>
    <t>Bactroban nasal maść 20mg/g x 3g</t>
  </si>
  <si>
    <t>Mycofit 250mg x 50 tabl.</t>
  </si>
  <si>
    <t>Mycofit 500mg x 50 tabl.</t>
  </si>
  <si>
    <t xml:space="preserve"> Euthyrox N 25mcg x 100 tabl.</t>
  </si>
  <si>
    <t>Naproxen Polfarmex 500mg x 30 tabl.</t>
  </si>
  <si>
    <t>Polstigminum 0,5mg/ml x 10 amp.</t>
  </si>
  <si>
    <t>Nasivin Kids 0,025% aerozol 10 ml</t>
  </si>
  <si>
    <t>Nasivin Classic 0,05% aerozol 10 ml</t>
  </si>
  <si>
    <t>Pangrol 25 000j. X 20 kaps.</t>
  </si>
  <si>
    <t>Perazin 25mg x 50 tabl.</t>
  </si>
  <si>
    <t>Perazin 100mg x 30 tabl.</t>
  </si>
  <si>
    <t>Esseliv x 50 kaps.</t>
  </si>
  <si>
    <t>Ketrel 200mg x 60 tabl.</t>
  </si>
  <si>
    <t>Ultiva 2mg x 5 fiol.</t>
  </si>
  <si>
    <t>Sabumalin 100mcg/daw. X 200 daw.</t>
  </si>
  <si>
    <t>Ventolin 1mg/ml 20 amp. X 2,5ml</t>
  </si>
  <si>
    <t>Asertin 50mg x 30 tabl.</t>
  </si>
  <si>
    <t>Hipernebu 3% 30 amp. X 5ml</t>
  </si>
  <si>
    <t>Spironol 50mg x 30 tabl.</t>
  </si>
  <si>
    <t>Salazopiryn EN 500mg x 100 tabl.</t>
  </si>
  <si>
    <t>Urostad 0,4mg x 30 kaps.</t>
  </si>
  <si>
    <t>Theovent 100mg x 30 tabl.</t>
  </si>
  <si>
    <t>Theovent 300mg x 50 tabl.</t>
  </si>
  <si>
    <t>Vitaminum B1 Teva 25mg/ml 10 amp. X 1ml</t>
  </si>
  <si>
    <t>Torecan 6,5mg x 6 czopków</t>
  </si>
  <si>
    <t>Sirdalud MR 6mg x 30 kaps.</t>
  </si>
  <si>
    <t>Tobrosopt 0,3% krople 5ml</t>
  </si>
  <si>
    <t>Toramide 2,5 mg x 30 tabl.</t>
  </si>
  <si>
    <t>Trifas COR 5mg x 30 tabl.</t>
  </si>
  <si>
    <t>Trifas 10 10mg x 30 tabl.</t>
  </si>
  <si>
    <t>Maść pięciornikowa ZIAJA</t>
  </si>
  <si>
    <t>Tribux 100mg x 30 tabl.</t>
  </si>
  <si>
    <t>Biotaksym 1g</t>
  </si>
  <si>
    <t>Biotaksym 2g</t>
  </si>
  <si>
    <t>Biofazolin 1g</t>
  </si>
  <si>
    <t>Biotum 1g</t>
  </si>
  <si>
    <t>Biotum 2g</t>
  </si>
  <si>
    <t>Biotrakson 1g</t>
  </si>
  <si>
    <t>Biofuroksym 750mg</t>
  </si>
  <si>
    <t>Biofuroksym 1g</t>
  </si>
  <si>
    <t>Diaprel MR 60mg x 90 tabl.</t>
  </si>
  <si>
    <t>Coaxil 12,5mg x 108 tabl.</t>
  </si>
  <si>
    <t>Tertensif SR 1,5mg x 108 tabl.</t>
  </si>
  <si>
    <t>Prestarium 5mg x 90 tabl.</t>
  </si>
  <si>
    <t>Prestarium 10mg x 90 tabl.</t>
  </si>
  <si>
    <t>Preductal MR 35mg x 90 tabl.</t>
  </si>
  <si>
    <t>Fraxiparine inj. 3800jm/0,4ml</t>
  </si>
  <si>
    <t>Fraxiparine inj. 5700jm/0,4ml</t>
  </si>
  <si>
    <t>Methofill 7,5mg/0,15ml</t>
  </si>
  <si>
    <t>Methofill 15mg/0,3ml</t>
  </si>
  <si>
    <t>Methofill 25mg/0,5ml</t>
  </si>
  <si>
    <t>Methofill 30mg/0,6ml</t>
  </si>
  <si>
    <t>Polprazol 40mg</t>
  </si>
  <si>
    <t>Tracrium 10mg/ml</t>
  </si>
  <si>
    <t>Metamizole 500mg/ml 10 amp. x 2ml</t>
  </si>
  <si>
    <t>Metamizole 500mg/ml 10 amp. x 5ml</t>
  </si>
  <si>
    <t>Nan Optipro PLUS 1 90ml x 1 szt.</t>
  </si>
  <si>
    <t xml:space="preserve">Smoczek NUK </t>
  </si>
  <si>
    <t>2 szt.</t>
  </si>
  <si>
    <t>Biotrakson 2g</t>
  </si>
  <si>
    <t>omeprazol IV</t>
  </si>
  <si>
    <t>żywienie, komponenty</t>
  </si>
  <si>
    <t>Nazwa Handlowa/
producent/EAN - jeśli dotyczy</t>
  </si>
  <si>
    <t>Acetylcysteine</t>
  </si>
  <si>
    <t>300mg/3ml</t>
  </si>
  <si>
    <t>ACC, Fluimucil, Tussicom</t>
  </si>
  <si>
    <t>tabl. mus./sasz</t>
  </si>
  <si>
    <t>Altacet</t>
  </si>
  <si>
    <t>Aluminii acetotartras</t>
  </si>
  <si>
    <t>6 tabl</t>
  </si>
  <si>
    <t>Altacet, Altaziaja</t>
  </si>
  <si>
    <t>75 g</t>
  </si>
  <si>
    <t xml:space="preserve">Ambrohexal, Aflegan </t>
  </si>
  <si>
    <t>15mg/2ml</t>
  </si>
  <si>
    <r>
      <t xml:space="preserve">
</t>
    </r>
    <r>
      <rPr>
        <sz val="9"/>
        <rFont val="Arial"/>
        <family val="2"/>
        <charset val="238"/>
      </rPr>
      <t>5 szt</t>
    </r>
  </si>
  <si>
    <t>Bisocard, Concor</t>
  </si>
  <si>
    <t>Bisoprolol</t>
  </si>
  <si>
    <t xml:space="preserve">Bisohexal, Coronal </t>
  </si>
  <si>
    <t>Bromocorn, Bromergon</t>
  </si>
  <si>
    <t>Bromocriptine</t>
  </si>
  <si>
    <t>Dalacin, Clindamycin</t>
  </si>
  <si>
    <t>Clindamycin</t>
  </si>
  <si>
    <t>300mg/2ml</t>
  </si>
  <si>
    <t>Klimicin</t>
  </si>
  <si>
    <t xml:space="preserve"> 300mg</t>
  </si>
  <si>
    <t>Diclac,Naklofen</t>
  </si>
  <si>
    <t>75mg/3ml</t>
  </si>
  <si>
    <t xml:space="preserve">Diclac, Diclofenac </t>
  </si>
  <si>
    <t>Diclac, Majamil</t>
  </si>
  <si>
    <t>Diclac 75mg</t>
  </si>
  <si>
    <t>Dobutamine</t>
  </si>
  <si>
    <t xml:space="preserve">Ferrum Lek </t>
  </si>
  <si>
    <t>Ferric hydroxide
(kompleks z polimaltozą)</t>
  </si>
  <si>
    <t xml:space="preserve"> 50mg/5ml</t>
  </si>
  <si>
    <t xml:space="preserve">Venofer </t>
  </si>
  <si>
    <t>Ferric hydroxide
(kompleks z sacharozą)</t>
  </si>
  <si>
    <r>
      <t xml:space="preserve">amp. </t>
    </r>
    <r>
      <rPr>
        <b/>
        <sz val="9"/>
        <rFont val="Arial"/>
        <family val="2"/>
        <charset val="238"/>
      </rPr>
      <t>i.v.</t>
    </r>
  </si>
  <si>
    <t>Ketonal</t>
  </si>
  <si>
    <t>Ketoprofen</t>
  </si>
  <si>
    <r>
      <t xml:space="preserve">
</t>
    </r>
    <r>
      <rPr>
        <sz val="9"/>
        <rFont val="Arial"/>
        <family val="2"/>
        <charset val="238"/>
      </rPr>
      <t>20 szt</t>
    </r>
  </si>
  <si>
    <t xml:space="preserve">Ketonal Forte, Refastin </t>
  </si>
  <si>
    <t>Beto 50 ZK, Betaloc ZOK</t>
  </si>
  <si>
    <t>Metoprolol succinate</t>
  </si>
  <si>
    <t>47,5mg</t>
  </si>
  <si>
    <r>
      <t xml:space="preserve">
</t>
    </r>
    <r>
      <rPr>
        <sz val="9"/>
        <rFont val="Arial"/>
        <family val="2"/>
        <charset val="238"/>
      </rPr>
      <t>30 szt</t>
    </r>
  </si>
  <si>
    <t>95mg</t>
  </si>
  <si>
    <t>IPP</t>
  </si>
  <si>
    <t>Pantoprazole</t>
  </si>
  <si>
    <t>Abaktal</t>
  </si>
  <si>
    <t xml:space="preserve">Pefloxacin </t>
  </si>
  <si>
    <t>400mg/5ml</t>
  </si>
  <si>
    <t>Katarzyna Nielipiuk</t>
  </si>
  <si>
    <t>Bebilon Pepti 1 DHA 450g</t>
  </si>
  <si>
    <r>
      <rPr>
        <b/>
        <sz val="11"/>
        <rFont val="Arial"/>
        <family val="2"/>
        <charset val="238"/>
      </rPr>
      <t>Preparat mlekozastępczy hipoalergiczny</t>
    </r>
    <r>
      <rPr>
        <sz val="11"/>
        <rFont val="Arial"/>
        <family val="2"/>
        <charset val="238"/>
      </rPr>
      <t xml:space="preserve"> - do postępowania dietetycznego w: alergii na białko pokarmowe, przewlekłej biegunce oraz kolce; chorobie trzewnej. 
Dla dzieci od urodzenia do 6. miesiąca życia.
Typu Bebilon Pepti 1</t>
    </r>
  </si>
  <si>
    <t xml:space="preserve">nie dotyczy </t>
  </si>
  <si>
    <t>Bebilon Pepti 2 DHA 450g</t>
  </si>
  <si>
    <r>
      <rPr>
        <b/>
        <sz val="11"/>
        <rFont val="Arial"/>
        <family val="2"/>
        <charset val="238"/>
      </rPr>
      <t xml:space="preserve">Preparat mlekozastępczy hipoalergiczny </t>
    </r>
    <r>
      <rPr>
        <sz val="11"/>
        <rFont val="Arial"/>
        <family val="2"/>
        <charset val="238"/>
      </rPr>
      <t>- do postępowania dietetycznego w: alergii na białko pokarmowe, przewlekłej biegunce oraz kolce; chorobie trzewnej. 
Dla dzieci od 6. miesiąca życia.
Typu Bebilon Pepti 2</t>
    </r>
  </si>
  <si>
    <t>400g</t>
  </si>
  <si>
    <t xml:space="preserve">30 szt. </t>
  </si>
  <si>
    <t>Cena jedn. Netto</t>
  </si>
  <si>
    <t xml:space="preserve">Cena jedn. Netto </t>
  </si>
  <si>
    <t xml:space="preserve">Cena jedn netto </t>
  </si>
  <si>
    <t>Nutrison protein advance</t>
  </si>
  <si>
    <t>za peptamen AF</t>
  </si>
  <si>
    <t xml:space="preserve">Cena jend. Netto </t>
  </si>
  <si>
    <t xml:space="preserve">Cena jedn. Netto  </t>
  </si>
  <si>
    <t>Nimbex</t>
  </si>
  <si>
    <t>40 mg/ml</t>
  </si>
  <si>
    <t>Umeklidynium/wilanterol</t>
  </si>
  <si>
    <t>55/22 mcg</t>
  </si>
  <si>
    <t>proszek do inhalacji</t>
  </si>
  <si>
    <t>30 daw.</t>
  </si>
  <si>
    <t>Anoro Ellipta</t>
  </si>
  <si>
    <t>Incruse Ellipta</t>
  </si>
  <si>
    <t>Umeklidynium</t>
  </si>
  <si>
    <t>55 mcg</t>
  </si>
  <si>
    <t>Trifas 200mg x 20 tabl.</t>
  </si>
  <si>
    <t xml:space="preserve">20 tabl. </t>
  </si>
  <si>
    <t>Trifas 10mg/ml</t>
  </si>
  <si>
    <t>200 mcg + 6 mcg
/dawkę inh.</t>
  </si>
  <si>
    <t>op. (180 daw.)</t>
  </si>
  <si>
    <t>LEK</t>
  </si>
  <si>
    <t>skłądniki Zywienie</t>
  </si>
  <si>
    <t>płyny</t>
  </si>
  <si>
    <t>atrakurium</t>
  </si>
  <si>
    <t xml:space="preserve">Cena.jend. Netto </t>
  </si>
  <si>
    <t xml:space="preserve">Lamotrigine 25mg x 30 tabl. </t>
  </si>
  <si>
    <t>amp. (przechowywanie w temp. pokojowej)</t>
  </si>
  <si>
    <t>Naproxen Polfarmex 250mg x 30 tabl.</t>
  </si>
  <si>
    <t xml:space="preserve">Oxytocin Grindex </t>
  </si>
  <si>
    <t>50  szt.</t>
  </si>
  <si>
    <t>Kaldyum 600mg x 100 kaps.</t>
  </si>
  <si>
    <t xml:space="preserve">50 szt. </t>
  </si>
  <si>
    <t>Vicebrol 5mg x 50 tabl.</t>
  </si>
  <si>
    <t>Brilique</t>
  </si>
  <si>
    <t>Briliqe</t>
  </si>
  <si>
    <t>Ticagrelor</t>
  </si>
  <si>
    <t xml:space="preserve">90mg </t>
  </si>
  <si>
    <t xml:space="preserve">56 tabl. </t>
  </si>
  <si>
    <t>Inj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</si>
</sst>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;[Red]#,##0.00"/>
    <numFmt numFmtId="166" formatCode="#,##0;[Red]#,##0"/>
    <numFmt numFmtId="167" formatCode="0.000%"/>
    <numFmt numFmtId="168" formatCode="_-[$€-2]\ * #,##0.00_-;\-[$€-2]\ * #,##0.00_-;_-[$€-2]\ * &quot;-&quot;??_-;_-@_-"/>
    <numFmt numFmtId="169" formatCode="#,##0.00\ &quot;zł&quot;"/>
    <numFmt numFmtId="170" formatCode="_-* #,##0.00\ [$zł-415]_-;\-* #,##0.00\ [$zł-415]_-;_-* &quot;-&quot;??\ [$zł-415]_-;_-@_-"/>
  </numFmts>
  <fonts count="97">
    <font>
      <sz val="11"/>
      <color rgb="FF000000"/>
      <name val="Calibri"/>
      <family val="2"/>
      <charset val="1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b/>
      <sz val="10"/>
      <color indexed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11"/>
      <color indexed="8"/>
      <name val="Arial"/>
      <family val="2"/>
      <charset val="238"/>
    </font>
    <font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8"/>
      <color rgb="FF00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  <font>
      <i/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u/>
      <sz val="9"/>
      <name val="Arial"/>
      <family val="2"/>
      <charset val="238"/>
    </font>
    <font>
      <b/>
      <u/>
      <sz val="9"/>
      <color rgb="FF000000"/>
      <name val="Arial"/>
      <family val="2"/>
      <charset val="238"/>
    </font>
    <font>
      <sz val="8"/>
      <name val="Calibri"/>
      <family val="2"/>
      <charset val="1"/>
    </font>
    <font>
      <sz val="10"/>
      <color theme="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7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 CE"/>
      <charset val="238"/>
    </font>
    <font>
      <b/>
      <sz val="10"/>
      <name val="Arial CE"/>
      <charset val="238"/>
    </font>
    <font>
      <b/>
      <sz val="11"/>
      <color rgb="FFFF0000"/>
      <name val="Calibri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trike/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bscript"/>
      <sz val="10"/>
      <name val="Arial"/>
      <family val="2"/>
      <charset val="238"/>
    </font>
    <font>
      <sz val="9"/>
      <name val="Arial CE"/>
      <charset val="238"/>
    </font>
    <font>
      <i/>
      <sz val="10"/>
      <name val="Arial"/>
      <family val="2"/>
      <charset val="238"/>
    </font>
    <font>
      <b/>
      <i/>
      <sz val="11"/>
      <color theme="1"/>
      <name val="Sylfaen"/>
      <family val="1"/>
      <charset val="238"/>
    </font>
    <font>
      <b/>
      <sz val="12"/>
      <color theme="1"/>
      <name val="Sylfaen"/>
      <family val="1"/>
      <charset val="238"/>
    </font>
    <font>
      <b/>
      <i/>
      <sz val="10"/>
      <color theme="1"/>
      <name val="Times New Roman"/>
      <family val="1"/>
      <charset val="238"/>
    </font>
    <font>
      <i/>
      <sz val="10"/>
      <color theme="1"/>
      <name val="Sylfaen"/>
      <family val="1"/>
      <charset val="238"/>
    </font>
    <font>
      <i/>
      <sz val="9"/>
      <color theme="1"/>
      <name val="Sylfaen"/>
      <family val="1"/>
      <charset val="238"/>
    </font>
    <font>
      <b/>
      <i/>
      <sz val="11"/>
      <color theme="1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i/>
      <sz val="10"/>
      <color theme="1"/>
      <name val="Cambria"/>
      <family val="1"/>
      <charset val="238"/>
      <scheme val="major"/>
    </font>
    <font>
      <i/>
      <sz val="11"/>
      <color theme="1"/>
      <name val="Cambria"/>
      <family val="1"/>
      <charset val="238"/>
      <scheme val="major"/>
    </font>
    <font>
      <i/>
      <sz val="9"/>
      <color theme="1"/>
      <name val="Cambria"/>
      <family val="1"/>
      <charset val="238"/>
      <scheme val="major"/>
    </font>
    <font>
      <i/>
      <sz val="10"/>
      <color theme="1"/>
      <name val="Cambria"/>
      <family val="1"/>
      <charset val="238"/>
      <scheme val="major"/>
    </font>
    <font>
      <b/>
      <i/>
      <sz val="10"/>
      <color rgb="FF000000"/>
      <name val="Cambria"/>
      <family val="1"/>
      <charset val="238"/>
      <scheme val="major"/>
    </font>
    <font>
      <i/>
      <sz val="10"/>
      <color rgb="FF000000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0"/>
      <name val="Calibri Light"/>
      <family val="2"/>
      <charset val="238"/>
    </font>
    <font>
      <sz val="9"/>
      <color rgb="FFFF0000"/>
      <name val="Calibri"/>
      <family val="2"/>
      <charset val="1"/>
    </font>
    <font>
      <sz val="11"/>
      <color theme="0" tint="-0.14999847407452621"/>
      <name val="Calibri"/>
      <family val="2"/>
      <charset val="1"/>
    </font>
    <font>
      <sz val="8"/>
      <color theme="1"/>
      <name val="Arial"/>
      <family val="2"/>
      <charset val="238"/>
    </font>
    <font>
      <b/>
      <i/>
      <sz val="9"/>
      <color theme="1"/>
      <name val="Cambria"/>
      <family val="1"/>
      <charset val="238"/>
      <scheme val="maj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trike/>
      <sz val="9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F2F2F2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55">
    <xf numFmtId="0" fontId="0" fillId="0" borderId="0"/>
    <xf numFmtId="0" fontId="9" fillId="0" borderId="0"/>
    <xf numFmtId="0" fontId="9" fillId="0" borderId="0"/>
    <xf numFmtId="0" fontId="9" fillId="0" borderId="0"/>
    <xf numFmtId="0" fontId="2" fillId="0" borderId="0"/>
    <xf numFmtId="164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7" fillId="0" borderId="0"/>
    <xf numFmtId="0" fontId="18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6" fillId="0" borderId="0"/>
    <xf numFmtId="0" fontId="9" fillId="0" borderId="0"/>
    <xf numFmtId="0" fontId="15" fillId="0" borderId="0"/>
    <xf numFmtId="0" fontId="1" fillId="0" borderId="0"/>
    <xf numFmtId="0" fontId="1" fillId="0" borderId="0"/>
    <xf numFmtId="0" fontId="9" fillId="0" borderId="0"/>
    <xf numFmtId="0" fontId="7" fillId="0" borderId="0"/>
    <xf numFmtId="0" fontId="7" fillId="0" borderId="0"/>
    <xf numFmtId="0" fontId="15" fillId="0" borderId="0"/>
    <xf numFmtId="0" fontId="1" fillId="0" borderId="0"/>
    <xf numFmtId="0" fontId="7" fillId="0" borderId="0"/>
    <xf numFmtId="0" fontId="7" fillId="0" borderId="0"/>
    <xf numFmtId="0" fontId="19" fillId="0" borderId="0"/>
    <xf numFmtId="0" fontId="9" fillId="0" borderId="0"/>
    <xf numFmtId="0" fontId="15" fillId="0" borderId="0"/>
    <xf numFmtId="0" fontId="1" fillId="0" borderId="0"/>
    <xf numFmtId="0" fontId="19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" fillId="0" borderId="0"/>
  </cellStyleXfs>
  <cellXfs count="54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4" borderId="0" xfId="0" applyFont="1" applyFill="1"/>
    <xf numFmtId="0" fontId="7" fillId="0" borderId="0" xfId="0" applyFont="1"/>
    <xf numFmtId="0" fontId="4" fillId="0" borderId="0" xfId="0" applyFont="1" applyAlignment="1">
      <alignment horizontal="center" vertical="center" wrapText="1"/>
    </xf>
    <xf numFmtId="0" fontId="15" fillId="0" borderId="0" xfId="4" applyFont="1" applyAlignment="1">
      <alignment horizontal="right"/>
    </xf>
    <xf numFmtId="0" fontId="11" fillId="0" borderId="0" xfId="0" applyFont="1"/>
    <xf numFmtId="0" fontId="8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3" fillId="0" borderId="0" xfId="4" applyFont="1" applyAlignment="1">
      <alignment horizontal="left"/>
    </xf>
    <xf numFmtId="0" fontId="22" fillId="0" borderId="0" xfId="4" applyFont="1" applyAlignment="1">
      <alignment horizontal="left" vertical="center"/>
    </xf>
    <xf numFmtId="0" fontId="15" fillId="0" borderId="0" xfId="4" applyFont="1"/>
    <xf numFmtId="0" fontId="2" fillId="0" borderId="0" xfId="4"/>
    <xf numFmtId="0" fontId="3" fillId="7" borderId="1" xfId="4" applyFont="1" applyFill="1" applyBorder="1" applyAlignment="1">
      <alignment horizontal="center" vertical="center" wrapText="1"/>
    </xf>
    <xf numFmtId="2" fontId="15" fillId="0" borderId="1" xfId="4" applyNumberFormat="1" applyFont="1" applyBorder="1" applyAlignment="1">
      <alignment horizontal="right" vertical="center"/>
    </xf>
    <xf numFmtId="0" fontId="13" fillId="0" borderId="0" xfId="0" applyFo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1" fillId="0" borderId="0" xfId="1" applyFont="1"/>
    <xf numFmtId="0" fontId="36" fillId="0" borderId="0" xfId="0" applyFont="1" applyAlignment="1">
      <alignment horizontal="center"/>
    </xf>
    <xf numFmtId="0" fontId="36" fillId="0" borderId="0" xfId="0" applyFont="1" applyAlignment="1">
      <alignment horizontal="center" vertical="center"/>
    </xf>
    <xf numFmtId="0" fontId="20" fillId="0" borderId="0" xfId="1" applyFont="1"/>
    <xf numFmtId="0" fontId="36" fillId="0" borderId="0" xfId="0" applyFont="1" applyAlignment="1">
      <alignment horizontal="center" vertical="center" wrapText="1"/>
    </xf>
    <xf numFmtId="0" fontId="40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 wrapText="1"/>
    </xf>
    <xf numFmtId="0" fontId="41" fillId="2" borderId="2" xfId="0" applyFont="1" applyFill="1" applyBorder="1" applyAlignment="1">
      <alignment horizontal="center" vertical="center" wrapText="1"/>
    </xf>
    <xf numFmtId="0" fontId="41" fillId="2" borderId="3" xfId="0" applyFont="1" applyFill="1" applyBorder="1" applyAlignment="1">
      <alignment horizontal="center" vertical="center" wrapText="1"/>
    </xf>
    <xf numFmtId="165" fontId="41" fillId="2" borderId="1" xfId="0" applyNumberFormat="1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3" borderId="3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165" fontId="10" fillId="0" borderId="1" xfId="2" applyNumberFormat="1" applyFont="1" applyBorder="1" applyAlignment="1">
      <alignment horizontal="center" vertical="center" wrapText="1"/>
    </xf>
    <xf numFmtId="9" fontId="10" fillId="0" borderId="1" xfId="2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/>
    </xf>
    <xf numFmtId="0" fontId="10" fillId="0" borderId="0" xfId="1" applyFont="1" applyAlignment="1">
      <alignment horizontal="left"/>
    </xf>
    <xf numFmtId="0" fontId="11" fillId="0" borderId="0" xfId="0" applyFont="1" applyAlignment="1">
      <alignment horizontal="left"/>
    </xf>
    <xf numFmtId="14" fontId="11" fillId="0" borderId="0" xfId="0" applyNumberFormat="1" applyFont="1" applyAlignment="1">
      <alignment horizontal="left"/>
    </xf>
    <xf numFmtId="0" fontId="41" fillId="0" borderId="0" xfId="1" applyFont="1" applyAlignment="1">
      <alignment horizontal="center" vertical="center"/>
    </xf>
    <xf numFmtId="0" fontId="41" fillId="0" borderId="0" xfId="0" applyFont="1" applyAlignment="1">
      <alignment horizontal="left" wrapText="1"/>
    </xf>
    <xf numFmtId="0" fontId="10" fillId="0" borderId="1" xfId="51" applyFont="1" applyBorder="1" applyAlignment="1">
      <alignment horizontal="center" vertical="center" wrapText="1"/>
    </xf>
    <xf numFmtId="0" fontId="11" fillId="0" borderId="1" xfId="51" applyFont="1" applyBorder="1" applyAlignment="1">
      <alignment horizontal="center" vertical="center" wrapText="1"/>
    </xf>
    <xf numFmtId="0" fontId="8" fillId="0" borderId="0" xfId="0" applyFont="1"/>
    <xf numFmtId="0" fontId="44" fillId="0" borderId="1" xfId="2" applyFont="1" applyBorder="1" applyAlignment="1">
      <alignment horizontal="center" vertical="center" wrapText="1"/>
    </xf>
    <xf numFmtId="0" fontId="45" fillId="0" borderId="1" xfId="51" applyFont="1" applyBorder="1" applyAlignment="1">
      <alignment horizontal="center" vertical="center"/>
    </xf>
    <xf numFmtId="0" fontId="44" fillId="0" borderId="1" xfId="51" applyFont="1" applyBorder="1" applyAlignment="1">
      <alignment horizontal="center" vertical="center" wrapText="1"/>
    </xf>
    <xf numFmtId="0" fontId="45" fillId="0" borderId="1" xfId="51" applyFont="1" applyBorder="1" applyAlignment="1">
      <alignment horizontal="center" vertical="center" wrapText="1"/>
    </xf>
    <xf numFmtId="10" fontId="45" fillId="0" borderId="1" xfId="51" applyNumberFormat="1" applyFont="1" applyBorder="1" applyAlignment="1">
      <alignment horizontal="center" vertical="center" wrapText="1"/>
    </xf>
    <xf numFmtId="0" fontId="11" fillId="0" borderId="1" xfId="51" applyFont="1" applyBorder="1" applyAlignment="1">
      <alignment horizontal="center" vertical="center"/>
    </xf>
    <xf numFmtId="0" fontId="10" fillId="5" borderId="1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44" fillId="3" borderId="1" xfId="2" applyFont="1" applyFill="1" applyBorder="1" applyAlignment="1">
      <alignment horizontal="center" vertical="center" wrapText="1"/>
    </xf>
    <xf numFmtId="0" fontId="10" fillId="3" borderId="1" xfId="51" applyFont="1" applyFill="1" applyBorder="1" applyAlignment="1">
      <alignment horizontal="center" vertical="center" wrapText="1"/>
    </xf>
    <xf numFmtId="9" fontId="10" fillId="3" borderId="1" xfId="2" applyNumberFormat="1" applyFont="1" applyFill="1" applyBorder="1" applyAlignment="1">
      <alignment horizontal="center" vertical="center" wrapText="1"/>
    </xf>
    <xf numFmtId="0" fontId="10" fillId="6" borderId="1" xfId="2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center" vertical="center" wrapText="1"/>
    </xf>
    <xf numFmtId="0" fontId="11" fillId="3" borderId="1" xfId="51" applyFont="1" applyFill="1" applyBorder="1" applyAlignment="1">
      <alignment horizontal="center" vertical="center"/>
    </xf>
    <xf numFmtId="0" fontId="10" fillId="3" borderId="1" xfId="51" applyFont="1" applyFill="1" applyBorder="1" applyAlignment="1">
      <alignment horizontal="center" wrapText="1"/>
    </xf>
    <xf numFmtId="0" fontId="11" fillId="3" borderId="1" xfId="51" applyFont="1" applyFill="1" applyBorder="1" applyAlignment="1">
      <alignment horizontal="center"/>
    </xf>
    <xf numFmtId="0" fontId="11" fillId="4" borderId="1" xfId="51" applyFont="1" applyFill="1" applyBorder="1" applyAlignment="1">
      <alignment horizontal="center"/>
    </xf>
    <xf numFmtId="0" fontId="10" fillId="0" borderId="1" xfId="51" applyFont="1" applyBorder="1" applyAlignment="1">
      <alignment horizontal="center" vertical="center"/>
    </xf>
    <xf numFmtId="10" fontId="10" fillId="3" borderId="1" xfId="51" applyNumberFormat="1" applyFont="1" applyFill="1" applyBorder="1" applyAlignment="1">
      <alignment horizontal="center" vertical="center" wrapText="1"/>
    </xf>
    <xf numFmtId="167" fontId="10" fillId="3" borderId="1" xfId="51" applyNumberFormat="1" applyFont="1" applyFill="1" applyBorder="1" applyAlignment="1">
      <alignment horizontal="center" vertical="center" wrapText="1"/>
    </xf>
    <xf numFmtId="0" fontId="44" fillId="3" borderId="1" xfId="51" applyFont="1" applyFill="1" applyBorder="1" applyAlignment="1">
      <alignment horizontal="center" vertical="center" wrapText="1"/>
    </xf>
    <xf numFmtId="9" fontId="45" fillId="3" borderId="1" xfId="5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5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0" fillId="3" borderId="2" xfId="2" applyFont="1" applyFill="1" applyBorder="1" applyAlignment="1">
      <alignment horizontal="center" vertical="center" wrapText="1"/>
    </xf>
    <xf numFmtId="0" fontId="10" fillId="3" borderId="2" xfId="51" applyFont="1" applyFill="1" applyBorder="1" applyAlignment="1">
      <alignment horizontal="center" vertical="center" wrapText="1"/>
    </xf>
    <xf numFmtId="0" fontId="10" fillId="5" borderId="2" xfId="2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5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0" fillId="0" borderId="2" xfId="2" applyFont="1" applyBorder="1" applyAlignment="1">
      <alignment horizontal="center" vertical="center" wrapText="1"/>
    </xf>
    <xf numFmtId="0" fontId="10" fillId="3" borderId="4" xfId="2" applyFont="1" applyFill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5" borderId="3" xfId="2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51" applyFont="1" applyBorder="1" applyAlignment="1">
      <alignment horizontal="center"/>
    </xf>
    <xf numFmtId="0" fontId="45" fillId="3" borderId="3" xfId="51" applyFont="1" applyFill="1" applyBorder="1" applyAlignment="1">
      <alignment horizontal="center" vertical="center" wrapText="1"/>
    </xf>
    <xf numFmtId="0" fontId="41" fillId="0" borderId="3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8" fillId="0" borderId="2" xfId="51" applyFont="1" applyBorder="1" applyAlignment="1">
      <alignment horizontal="center"/>
    </xf>
    <xf numFmtId="0" fontId="41" fillId="0" borderId="7" xfId="2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1" fillId="2" borderId="1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0" fillId="0" borderId="1" xfId="1" applyFont="1" applyBorder="1"/>
    <xf numFmtId="49" fontId="10" fillId="0" borderId="1" xfId="3" applyNumberFormat="1" applyFont="1" applyBorder="1" applyAlignment="1">
      <alignment horizontal="left" vertical="center"/>
    </xf>
    <xf numFmtId="49" fontId="41" fillId="0" borderId="1" xfId="3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right"/>
    </xf>
    <xf numFmtId="0" fontId="41" fillId="0" borderId="1" xfId="1" applyFont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10" fontId="10" fillId="0" borderId="1" xfId="2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10" fillId="0" borderId="1" xfId="2" applyNumberFormat="1" applyFont="1" applyFill="1" applyBorder="1" applyAlignment="1">
      <alignment horizontal="center" vertical="center" wrapText="1"/>
    </xf>
    <xf numFmtId="9" fontId="10" fillId="0" borderId="1" xfId="2" applyNumberFormat="1" applyFont="1" applyFill="1" applyBorder="1" applyAlignment="1">
      <alignment horizontal="center" vertical="center" wrapText="1"/>
    </xf>
    <xf numFmtId="9" fontId="2" fillId="0" borderId="0" xfId="53" applyFont="1"/>
    <xf numFmtId="0" fontId="49" fillId="0" borderId="0" xfId="4" applyFont="1" applyAlignment="1">
      <alignment horizontal="right"/>
    </xf>
    <xf numFmtId="2" fontId="3" fillId="7" borderId="1" xfId="4" applyNumberFormat="1" applyFont="1" applyFill="1" applyBorder="1" applyAlignment="1">
      <alignment horizontal="center" vertical="center" wrapText="1"/>
    </xf>
    <xf numFmtId="0" fontId="50" fillId="8" borderId="1" xfId="4" applyFont="1" applyFill="1" applyBorder="1" applyAlignment="1">
      <alignment horizontal="center" vertical="center" wrapText="1"/>
    </xf>
    <xf numFmtId="9" fontId="50" fillId="8" borderId="1" xfId="53" applyFont="1" applyFill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2" fontId="15" fillId="0" borderId="2" xfId="4" applyNumberFormat="1" applyFont="1" applyBorder="1" applyAlignment="1">
      <alignment horizontal="right" vertical="center"/>
    </xf>
    <xf numFmtId="0" fontId="2" fillId="8" borderId="1" xfId="4" applyFill="1" applyBorder="1" applyAlignment="1">
      <alignment horizontal="center" vertical="center" wrapText="1"/>
    </xf>
    <xf numFmtId="2" fontId="2" fillId="8" borderId="1" xfId="4" applyNumberFormat="1" applyFill="1" applyBorder="1" applyAlignment="1">
      <alignment horizontal="center" vertical="center" wrapText="1"/>
    </xf>
    <xf numFmtId="9" fontId="2" fillId="8" borderId="1" xfId="53" applyFont="1" applyFill="1" applyBorder="1" applyAlignment="1">
      <alignment horizontal="center" vertical="center" wrapText="1"/>
    </xf>
    <xf numFmtId="49" fontId="51" fillId="0" borderId="0" xfId="3" applyNumberFormat="1" applyFont="1" applyAlignment="1">
      <alignment horizontal="left" vertical="center"/>
    </xf>
    <xf numFmtId="49" fontId="7" fillId="0" borderId="0" xfId="3" applyNumberFormat="1" applyFont="1" applyAlignment="1">
      <alignment horizontal="left" vertical="center"/>
    </xf>
    <xf numFmtId="0" fontId="23" fillId="0" borderId="0" xfId="54" applyFont="1"/>
    <xf numFmtId="0" fontId="25" fillId="0" borderId="0" xfId="54" applyFont="1" applyAlignment="1">
      <alignment horizontal="center"/>
    </xf>
    <xf numFmtId="0" fontId="26" fillId="0" borderId="0" xfId="54" applyFont="1" applyAlignment="1">
      <alignment horizontal="left"/>
    </xf>
    <xf numFmtId="0" fontId="28" fillId="0" borderId="0" xfId="54" applyFont="1"/>
    <xf numFmtId="0" fontId="25" fillId="0" borderId="0" xfId="54" applyFont="1"/>
    <xf numFmtId="0" fontId="23" fillId="0" borderId="0" xfId="54" applyFont="1" applyAlignment="1">
      <alignment horizontal="left"/>
    </xf>
    <xf numFmtId="0" fontId="25" fillId="0" borderId="0" xfId="54" applyFont="1" applyAlignment="1">
      <alignment horizontal="left" indent="1"/>
    </xf>
    <xf numFmtId="0" fontId="29" fillId="0" borderId="0" xfId="54" applyFont="1"/>
    <xf numFmtId="0" fontId="25" fillId="0" borderId="0" xfId="54" applyFont="1" applyAlignment="1">
      <alignment horizontal="left"/>
    </xf>
    <xf numFmtId="14" fontId="27" fillId="0" borderId="0" xfId="54" applyNumberFormat="1" applyFont="1" applyAlignment="1">
      <alignment horizontal="right"/>
    </xf>
    <xf numFmtId="0" fontId="27" fillId="0" borderId="0" xfId="54" applyFont="1" applyAlignment="1">
      <alignment horizontal="left"/>
    </xf>
    <xf numFmtId="0" fontId="29" fillId="0" borderId="0" xfId="54" applyFont="1" applyAlignment="1">
      <alignment horizontal="left"/>
    </xf>
    <xf numFmtId="0" fontId="23" fillId="0" borderId="0" xfId="54" applyFont="1" applyAlignment="1">
      <alignment horizontal="center"/>
    </xf>
    <xf numFmtId="0" fontId="24" fillId="0" borderId="0" xfId="54" applyFont="1" applyAlignment="1">
      <alignment horizontal="left"/>
    </xf>
    <xf numFmtId="0" fontId="31" fillId="0" borderId="0" xfId="54" applyFont="1" applyAlignment="1">
      <alignment horizontal="left"/>
    </xf>
    <xf numFmtId="0" fontId="33" fillId="0" borderId="0" xfId="54" applyFont="1"/>
    <xf numFmtId="0" fontId="34" fillId="0" borderId="0" xfId="54" applyFont="1"/>
    <xf numFmtId="0" fontId="35" fillId="0" borderId="0" xfId="54" applyFont="1"/>
    <xf numFmtId="0" fontId="30" fillId="0" borderId="0" xfId="54" applyFont="1"/>
    <xf numFmtId="0" fontId="3" fillId="9" borderId="1" xfId="4" applyFont="1" applyFill="1" applyBorder="1" applyAlignment="1">
      <alignment horizontal="center" vertical="center"/>
    </xf>
    <xf numFmtId="168" fontId="3" fillId="9" borderId="1" xfId="4" applyNumberFormat="1" applyFont="1" applyFill="1" applyBorder="1" applyAlignment="1">
      <alignment horizontal="center" vertical="center"/>
    </xf>
    <xf numFmtId="169" fontId="3" fillId="9" borderId="1" xfId="4" applyNumberFormat="1" applyFont="1" applyFill="1" applyBorder="1" applyAlignment="1">
      <alignment horizontal="right" vertical="center"/>
    </xf>
    <xf numFmtId="169" fontId="50" fillId="9" borderId="1" xfId="4" applyNumberFormat="1" applyFont="1" applyFill="1" applyBorder="1" applyAlignment="1">
      <alignment horizontal="center" vertical="center" wrapText="1"/>
    </xf>
    <xf numFmtId="169" fontId="3" fillId="9" borderId="1" xfId="4" applyNumberFormat="1" applyFont="1" applyFill="1" applyBorder="1" applyAlignment="1">
      <alignment horizontal="center" vertical="center" wrapText="1"/>
    </xf>
    <xf numFmtId="169" fontId="50" fillId="9" borderId="1" xfId="53" applyNumberFormat="1" applyFont="1" applyFill="1" applyBorder="1" applyAlignment="1">
      <alignment horizontal="center" vertical="center" wrapText="1"/>
    </xf>
    <xf numFmtId="168" fontId="3" fillId="9" borderId="1" xfId="4" applyNumberFormat="1" applyFont="1" applyFill="1" applyBorder="1" applyAlignment="1">
      <alignment horizontal="right" vertical="center"/>
    </xf>
    <xf numFmtId="168" fontId="3" fillId="9" borderId="2" xfId="4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4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1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9" fontId="5" fillId="0" borderId="0" xfId="52" applyFont="1" applyAlignment="1">
      <alignment horizontal="center"/>
    </xf>
    <xf numFmtId="2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2" fontId="51" fillId="0" borderId="0" xfId="0" applyNumberFormat="1" applyFont="1" applyAlignment="1">
      <alignment horizontal="center"/>
    </xf>
    <xf numFmtId="9" fontId="51" fillId="0" borderId="0" xfId="52" applyFont="1" applyAlignment="1">
      <alignment horizontal="center"/>
    </xf>
    <xf numFmtId="2" fontId="51" fillId="0" borderId="0" xfId="0" applyNumberFormat="1" applyFont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6" xfId="3" applyFont="1" applyBorder="1" applyAlignment="1">
      <alignment vertical="center" wrapText="1"/>
    </xf>
    <xf numFmtId="0" fontId="7" fillId="0" borderId="6" xfId="3" applyFont="1" applyBorder="1" applyAlignment="1">
      <alignment horizontal="center" vertical="center" wrapText="1"/>
    </xf>
    <xf numFmtId="0" fontId="7" fillId="0" borderId="6" xfId="3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166" fontId="51" fillId="0" borderId="1" xfId="0" applyNumberFormat="1" applyFont="1" applyBorder="1" applyAlignment="1">
      <alignment horizontal="center" vertical="center" wrapText="1"/>
    </xf>
    <xf numFmtId="2" fontId="51" fillId="0" borderId="1" xfId="1" applyNumberFormat="1" applyFont="1" applyBorder="1" applyAlignment="1">
      <alignment horizontal="center" vertical="center" wrapText="1"/>
    </xf>
    <xf numFmtId="9" fontId="51" fillId="0" borderId="1" xfId="52" applyFont="1" applyBorder="1" applyAlignment="1">
      <alignment horizontal="center" vertical="center" wrapText="1"/>
    </xf>
    <xf numFmtId="2" fontId="51" fillId="0" borderId="1" xfId="3" applyNumberFormat="1" applyFont="1" applyBorder="1" applyAlignment="1">
      <alignment horizontal="center" vertical="center"/>
    </xf>
    <xf numFmtId="0" fontId="7" fillId="0" borderId="0" xfId="3" applyFont="1" applyAlignment="1">
      <alignment vertical="center"/>
    </xf>
    <xf numFmtId="0" fontId="7" fillId="0" borderId="1" xfId="3" applyFont="1" applyBorder="1" applyAlignment="1">
      <alignment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66" fontId="51" fillId="0" borderId="1" xfId="1" applyNumberFormat="1" applyFont="1" applyBorder="1" applyAlignment="1">
      <alignment horizontal="center" vertical="center" wrapText="1"/>
    </xf>
    <xf numFmtId="0" fontId="7" fillId="0" borderId="1" xfId="3" applyFont="1" applyBorder="1" applyAlignment="1">
      <alignment horizontal="left" vertical="center" wrapText="1"/>
    </xf>
    <xf numFmtId="0" fontId="42" fillId="0" borderId="1" xfId="3" applyFont="1" applyBorder="1" applyAlignment="1">
      <alignment vertical="center" wrapText="1"/>
    </xf>
    <xf numFmtId="0" fontId="51" fillId="0" borderId="0" xfId="3" applyFont="1" applyAlignment="1">
      <alignment vertical="center"/>
    </xf>
    <xf numFmtId="0" fontId="51" fillId="0" borderId="0" xfId="3" applyFont="1"/>
    <xf numFmtId="0" fontId="7" fillId="0" borderId="0" xfId="3" applyFont="1"/>
    <xf numFmtId="0" fontId="6" fillId="0" borderId="0" xfId="3" applyFont="1"/>
    <xf numFmtId="0" fontId="51" fillId="0" borderId="1" xfId="2" applyFont="1" applyBorder="1" applyAlignment="1">
      <alignment horizontal="center" vertical="center" wrapText="1"/>
    </xf>
    <xf numFmtId="0" fontId="51" fillId="0" borderId="1" xfId="0" applyFont="1" applyBorder="1" applyAlignment="1">
      <alignment horizontal="center" vertical="center"/>
    </xf>
    <xf numFmtId="0" fontId="57" fillId="0" borderId="1" xfId="0" applyFont="1" applyBorder="1" applyAlignment="1">
      <alignment horizontal="center" vertical="center"/>
    </xf>
    <xf numFmtId="0" fontId="59" fillId="0" borderId="1" xfId="0" applyFont="1" applyBorder="1" applyAlignment="1">
      <alignment horizontal="center" vertical="center"/>
    </xf>
    <xf numFmtId="2" fontId="51" fillId="0" borderId="1" xfId="0" applyNumberFormat="1" applyFont="1" applyBorder="1" applyAlignment="1">
      <alignment horizontal="center" vertical="center"/>
    </xf>
    <xf numFmtId="9" fontId="51" fillId="0" borderId="1" xfId="52" applyFont="1" applyBorder="1" applyAlignment="1">
      <alignment horizontal="center" vertical="center"/>
    </xf>
    <xf numFmtId="0" fontId="60" fillId="0" borderId="0" xfId="1" applyFont="1"/>
    <xf numFmtId="165" fontId="61" fillId="0" borderId="0" xfId="1" applyNumberFormat="1" applyFont="1"/>
    <xf numFmtId="2" fontId="61" fillId="0" borderId="0" xfId="1" applyNumberFormat="1" applyFont="1"/>
    <xf numFmtId="9" fontId="61" fillId="0" borderId="0" xfId="52" applyFont="1"/>
    <xf numFmtId="2" fontId="61" fillId="0" borderId="0" xfId="1" applyNumberFormat="1" applyFont="1" applyAlignment="1">
      <alignment horizontal="center" vertical="center"/>
    </xf>
    <xf numFmtId="0" fontId="7" fillId="0" borderId="0" xfId="1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2" fontId="7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9" fontId="7" fillId="0" borderId="0" xfId="52" applyFont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7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2" applyFont="1" applyBorder="1" applyAlignment="1">
      <alignment horizontal="left" vertical="center" wrapText="1"/>
    </xf>
    <xf numFmtId="0" fontId="57" fillId="0" borderId="1" xfId="2" applyFont="1" applyBorder="1" applyAlignment="1">
      <alignment horizontal="center" vertical="center" wrapText="1"/>
    </xf>
    <xf numFmtId="2" fontId="51" fillId="0" borderId="1" xfId="2" applyNumberFormat="1" applyFont="1" applyBorder="1" applyAlignment="1">
      <alignment horizontal="center" vertical="center" wrapText="1"/>
    </xf>
    <xf numFmtId="9" fontId="7" fillId="0" borderId="1" xfId="52" applyFont="1" applyBorder="1" applyAlignment="1">
      <alignment horizontal="center" vertical="center"/>
    </xf>
    <xf numFmtId="0" fontId="7" fillId="0" borderId="1" xfId="2" applyFont="1" applyBorder="1" applyAlignment="1">
      <alignment vertical="center" wrapText="1"/>
    </xf>
    <xf numFmtId="9" fontId="9" fillId="0" borderId="0" xfId="52" applyFont="1"/>
    <xf numFmtId="0" fontId="7" fillId="0" borderId="0" xfId="1" applyFont="1" applyAlignment="1">
      <alignment horizontal="left"/>
    </xf>
    <xf numFmtId="2" fontId="5" fillId="0" borderId="1" xfId="0" applyNumberFormat="1" applyFont="1" applyBorder="1"/>
    <xf numFmtId="2" fontId="51" fillId="0" borderId="1" xfId="52" applyNumberFormat="1" applyFont="1" applyBorder="1" applyAlignment="1">
      <alignment horizontal="center" vertical="center"/>
    </xf>
    <xf numFmtId="0" fontId="51" fillId="0" borderId="0" xfId="1" applyFont="1" applyAlignment="1">
      <alignment horizontal="center" vertical="center"/>
    </xf>
    <xf numFmtId="14" fontId="15" fillId="0" borderId="0" xfId="4" applyNumberFormat="1" applyFont="1" applyAlignment="1">
      <alignment horizontal="left" vertical="center"/>
    </xf>
    <xf numFmtId="0" fontId="37" fillId="0" borderId="2" xfId="4" applyFont="1" applyBorder="1" applyAlignment="1">
      <alignment horizontal="center" vertical="center" wrapText="1"/>
    </xf>
    <xf numFmtId="0" fontId="37" fillId="0" borderId="1" xfId="4" applyFont="1" applyBorder="1" applyAlignment="1">
      <alignment horizontal="center" vertical="center" wrapText="1"/>
    </xf>
    <xf numFmtId="0" fontId="62" fillId="0" borderId="0" xfId="4" applyFont="1"/>
    <xf numFmtId="0" fontId="41" fillId="0" borderId="0" xfId="1" applyFont="1" applyAlignment="1">
      <alignment horizontal="center" vertical="center" wrapText="1"/>
    </xf>
    <xf numFmtId="0" fontId="41" fillId="0" borderId="0" xfId="0" applyFont="1" applyAlignment="1">
      <alignment vertical="center" wrapText="1"/>
    </xf>
    <xf numFmtId="0" fontId="14" fillId="0" borderId="0" xfId="4" applyFont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4" fillId="0" borderId="1" xfId="4" applyFont="1" applyBorder="1" applyAlignment="1">
      <alignment horizontal="center" vertical="center" wrapText="1"/>
    </xf>
    <xf numFmtId="169" fontId="20" fillId="9" borderId="1" xfId="4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2" fontId="0" fillId="0" borderId="0" xfId="0" applyNumberFormat="1" applyAlignment="1">
      <alignment horizontal="center" vertical="center"/>
    </xf>
    <xf numFmtId="170" fontId="0" fillId="0" borderId="1" xfId="0" applyNumberFormat="1" applyBorder="1" applyAlignment="1">
      <alignment horizontal="center" vertical="center"/>
    </xf>
    <xf numFmtId="170" fontId="0" fillId="0" borderId="1" xfId="0" applyNumberFormat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63" fillId="0" borderId="0" xfId="1" applyFont="1" applyAlignment="1">
      <alignment horizontal="center" vertical="center" wrapText="1"/>
    </xf>
    <xf numFmtId="0" fontId="51" fillId="0" borderId="0" xfId="1" applyFont="1" applyAlignment="1">
      <alignment vertical="center" wrapText="1"/>
    </xf>
    <xf numFmtId="0" fontId="9" fillId="0" borderId="0" xfId="1" applyFont="1"/>
    <xf numFmtId="0" fontId="9" fillId="0" borderId="0" xfId="1" applyFont="1" applyAlignment="1">
      <alignment wrapText="1"/>
    </xf>
    <xf numFmtId="0" fontId="9" fillId="0" borderId="0" xfId="1" applyFont="1" applyAlignment="1">
      <alignment horizontal="center"/>
    </xf>
    <xf numFmtId="165" fontId="9" fillId="0" borderId="0" xfId="1" applyNumberFormat="1" applyFont="1"/>
    <xf numFmtId="165" fontId="51" fillId="0" borderId="0" xfId="1" applyNumberFormat="1" applyFont="1" applyAlignment="1">
      <alignment horizontal="center" vertical="center"/>
    </xf>
    <xf numFmtId="0" fontId="64" fillId="0" borderId="0" xfId="1" applyFont="1"/>
    <xf numFmtId="0" fontId="51" fillId="2" borderId="1" xfId="0" applyFont="1" applyFill="1" applyBorder="1" applyAlignment="1">
      <alignment horizontal="center" vertical="center" wrapText="1"/>
    </xf>
    <xf numFmtId="0" fontId="51" fillId="2" borderId="2" xfId="0" applyFont="1" applyFill="1" applyBorder="1" applyAlignment="1">
      <alignment horizontal="center" vertical="center" wrapText="1"/>
    </xf>
    <xf numFmtId="0" fontId="51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1" fillId="2" borderId="1" xfId="1" applyFont="1" applyFill="1" applyBorder="1" applyAlignment="1">
      <alignment horizontal="center" vertical="center" wrapText="1"/>
    </xf>
    <xf numFmtId="165" fontId="51" fillId="2" borderId="1" xfId="0" applyNumberFormat="1" applyFont="1" applyFill="1" applyBorder="1" applyAlignment="1">
      <alignment horizontal="center" vertical="center" wrapText="1"/>
    </xf>
    <xf numFmtId="0" fontId="51" fillId="0" borderId="2" xfId="2" applyFont="1" applyBorder="1" applyAlignment="1">
      <alignment horizontal="center" vertical="center" wrapText="1"/>
    </xf>
    <xf numFmtId="165" fontId="7" fillId="0" borderId="1" xfId="2" applyNumberFormat="1" applyFont="1" applyBorder="1" applyAlignment="1">
      <alignment horizontal="center" vertical="center" wrapText="1"/>
    </xf>
    <xf numFmtId="9" fontId="7" fillId="0" borderId="1" xfId="2" applyNumberFormat="1" applyFont="1" applyBorder="1" applyAlignment="1">
      <alignment horizontal="center" vertical="center" wrapText="1"/>
    </xf>
    <xf numFmtId="0" fontId="51" fillId="0" borderId="1" xfId="1" applyFont="1" applyBorder="1" applyAlignment="1">
      <alignment horizontal="center"/>
    </xf>
    <xf numFmtId="0" fontId="51" fillId="0" borderId="2" xfId="0" applyFont="1" applyBorder="1" applyAlignment="1">
      <alignment horizontal="center" vertical="center"/>
    </xf>
    <xf numFmtId="0" fontId="51" fillId="0" borderId="1" xfId="1" applyFont="1" applyBorder="1" applyAlignment="1">
      <alignment horizontal="center" wrapText="1"/>
    </xf>
    <xf numFmtId="165" fontId="51" fillId="0" borderId="1" xfId="1" applyNumberFormat="1" applyFont="1" applyBorder="1" applyAlignment="1">
      <alignment horizontal="center"/>
    </xf>
    <xf numFmtId="165" fontId="51" fillId="0" borderId="1" xfId="1" applyNumberFormat="1" applyFont="1" applyBorder="1" applyAlignment="1">
      <alignment horizontal="center" vertical="center"/>
    </xf>
    <xf numFmtId="0" fontId="51" fillId="0" borderId="1" xfId="1" applyFont="1" applyBorder="1" applyAlignment="1">
      <alignment horizontal="center" vertical="center"/>
    </xf>
    <xf numFmtId="0" fontId="7" fillId="0" borderId="0" xfId="1" applyFont="1" applyAlignment="1">
      <alignment horizontal="left" wrapText="1"/>
    </xf>
    <xf numFmtId="0" fontId="66" fillId="0" borderId="0" xfId="0" applyFont="1"/>
    <xf numFmtId="0" fontId="66" fillId="0" borderId="0" xfId="0" applyFont="1" applyAlignment="1">
      <alignment horizontal="right"/>
    </xf>
    <xf numFmtId="0" fontId="67" fillId="0" borderId="0" xfId="0" applyFont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9" fontId="7" fillId="0" borderId="1" xfId="1" applyNumberFormat="1" applyFont="1" applyBorder="1" applyAlignment="1">
      <alignment horizontal="center" vertical="center"/>
    </xf>
    <xf numFmtId="0" fontId="51" fillId="0" borderId="0" xfId="0" applyFont="1" applyAlignment="1">
      <alignment vertical="center" wrapText="1"/>
    </xf>
    <xf numFmtId="0" fontId="5" fillId="0" borderId="0" xfId="0" applyFont="1" applyAlignment="1">
      <alignment horizontal="center"/>
    </xf>
    <xf numFmtId="0" fontId="51" fillId="0" borderId="0" xfId="0" applyFont="1" applyAlignment="1">
      <alignment horizontal="center"/>
    </xf>
    <xf numFmtId="0" fontId="7" fillId="0" borderId="2" xfId="2" applyFont="1" applyBorder="1" applyAlignment="1">
      <alignment horizontal="center" vertical="center" wrapText="1"/>
    </xf>
    <xf numFmtId="0" fontId="7" fillId="3" borderId="3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165" fontId="51" fillId="0" borderId="1" xfId="0" applyNumberFormat="1" applyFont="1" applyBorder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165" fontId="7" fillId="0" borderId="0" xfId="1" applyNumberFormat="1" applyFont="1" applyAlignment="1">
      <alignment horizontal="center" vertical="center"/>
    </xf>
    <xf numFmtId="0" fontId="51" fillId="0" borderId="0" xfId="1" applyFont="1"/>
    <xf numFmtId="0" fontId="7" fillId="0" borderId="0" xfId="1" applyFont="1" applyAlignment="1">
      <alignment vertical="center"/>
    </xf>
    <xf numFmtId="0" fontId="7" fillId="0" borderId="5" xfId="1" applyFont="1" applyBorder="1" applyAlignment="1">
      <alignment horizontal="center" vertical="center"/>
    </xf>
    <xf numFmtId="0" fontId="51" fillId="0" borderId="1" xfId="1" applyFont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9" fontId="7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1" fillId="0" borderId="0" xfId="1" applyFont="1" applyAlignment="1">
      <alignment horizontal="center"/>
    </xf>
    <xf numFmtId="0" fontId="51" fillId="0" borderId="0" xfId="1" applyFont="1" applyAlignment="1">
      <alignment horizontal="center" vertical="center" wrapText="1"/>
    </xf>
    <xf numFmtId="2" fontId="9" fillId="0" borderId="0" xfId="1" applyNumberFormat="1" applyFont="1"/>
    <xf numFmtId="2" fontId="9" fillId="0" borderId="0" xfId="1" applyNumberFormat="1" applyFont="1" applyAlignment="1">
      <alignment horizontal="center"/>
    </xf>
    <xf numFmtId="0" fontId="51" fillId="0" borderId="0" xfId="1" applyFont="1" applyAlignment="1">
      <alignment horizontal="left" vertical="center" wrapText="1"/>
    </xf>
    <xf numFmtId="0" fontId="7" fillId="0" borderId="0" xfId="1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51" fillId="0" borderId="6" xfId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5" fontId="51" fillId="0" borderId="1" xfId="1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0" fillId="0" borderId="0" xfId="1" applyFont="1" applyAlignment="1">
      <alignment horizontal="center" vertical="center" wrapText="1"/>
    </xf>
    <xf numFmtId="0" fontId="10" fillId="0" borderId="5" xfId="1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/>
    </xf>
    <xf numFmtId="0" fontId="71" fillId="0" borderId="0" xfId="1" applyFont="1"/>
    <xf numFmtId="0" fontId="41" fillId="0" borderId="0" xfId="0" applyFont="1" applyAlignment="1">
      <alignment horizontal="center" wrapText="1"/>
    </xf>
    <xf numFmtId="0" fontId="10" fillId="0" borderId="0" xfId="1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1" fillId="0" borderId="2" xfId="1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5" fillId="4" borderId="0" xfId="0" applyFont="1" applyFill="1"/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1" fillId="0" borderId="2" xfId="0" applyFont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/>
    </xf>
    <xf numFmtId="0" fontId="51" fillId="4" borderId="1" xfId="1" applyFont="1" applyFill="1" applyBorder="1" applyAlignment="1">
      <alignment horizontal="center" vertical="center"/>
    </xf>
    <xf numFmtId="165" fontId="42" fillId="0" borderId="1" xfId="2" applyNumberFormat="1" applyFont="1" applyBorder="1" applyAlignment="1">
      <alignment horizontal="center" vertical="center" wrapText="1"/>
    </xf>
    <xf numFmtId="0" fontId="51" fillId="0" borderId="0" xfId="1" applyFont="1" applyAlignment="1">
      <alignment wrapText="1"/>
    </xf>
    <xf numFmtId="165" fontId="51" fillId="0" borderId="0" xfId="1" applyNumberFormat="1" applyFont="1"/>
    <xf numFmtId="0" fontId="51" fillId="0" borderId="0" xfId="1" applyFont="1" applyAlignment="1">
      <alignment horizontal="center" wrapText="1"/>
    </xf>
    <xf numFmtId="165" fontId="51" fillId="0" borderId="0" xfId="1" applyNumberFormat="1" applyFont="1" applyAlignment="1">
      <alignment horizontal="center"/>
    </xf>
    <xf numFmtId="0" fontId="7" fillId="0" borderId="0" xfId="1" applyFont="1" applyAlignment="1">
      <alignment wrapText="1"/>
    </xf>
    <xf numFmtId="0" fontId="7" fillId="0" borderId="0" xfId="1" applyFont="1" applyAlignment="1">
      <alignment horizontal="center" wrapText="1"/>
    </xf>
    <xf numFmtId="0" fontId="7" fillId="0" borderId="0" xfId="1" applyFont="1" applyAlignment="1">
      <alignment horizontal="center"/>
    </xf>
    <xf numFmtId="165" fontId="7" fillId="0" borderId="0" xfId="1" applyNumberFormat="1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61" fillId="0" borderId="0" xfId="1" applyFont="1" applyAlignment="1">
      <alignment horizontal="center"/>
    </xf>
    <xf numFmtId="0" fontId="67" fillId="0" borderId="0" xfId="0" applyFont="1"/>
    <xf numFmtId="0" fontId="60" fillId="0" borderId="0" xfId="1" applyFont="1" applyAlignment="1">
      <alignment wrapText="1"/>
    </xf>
    <xf numFmtId="165" fontId="7" fillId="0" borderId="0" xfId="1" applyNumberFormat="1" applyFont="1" applyAlignment="1">
      <alignment horizontal="center"/>
    </xf>
    <xf numFmtId="0" fontId="7" fillId="0" borderId="3" xfId="1" applyFont="1" applyBorder="1" applyAlignment="1">
      <alignment horizontal="center" vertical="center"/>
    </xf>
    <xf numFmtId="0" fontId="51" fillId="0" borderId="5" xfId="1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7" fillId="0" borderId="0" xfId="0" applyFont="1" applyAlignment="1">
      <alignment vertical="center" wrapText="1"/>
    </xf>
    <xf numFmtId="0" fontId="73" fillId="0" borderId="0" xfId="54" applyFont="1"/>
    <xf numFmtId="0" fontId="74" fillId="0" borderId="0" xfId="54" applyFont="1"/>
    <xf numFmtId="14" fontId="77" fillId="0" borderId="0" xfId="54" applyNumberFormat="1" applyFont="1"/>
    <xf numFmtId="0" fontId="76" fillId="0" borderId="0" xfId="54" applyFont="1"/>
    <xf numFmtId="0" fontId="78" fillId="0" borderId="0" xfId="54" applyFont="1" applyAlignment="1">
      <alignment horizontal="left"/>
    </xf>
    <xf numFmtId="0" fontId="79" fillId="0" borderId="0" xfId="54" applyFont="1" applyAlignment="1">
      <alignment horizontal="left"/>
    </xf>
    <xf numFmtId="0" fontId="78" fillId="0" borderId="0" xfId="54" applyFont="1" applyAlignment="1">
      <alignment vertical="center"/>
    </xf>
    <xf numFmtId="0" fontId="78" fillId="0" borderId="0" xfId="54" applyFont="1" applyAlignment="1">
      <alignment horizontal="right"/>
    </xf>
    <xf numFmtId="0" fontId="78" fillId="0" borderId="0" xfId="54" applyFont="1"/>
    <xf numFmtId="2" fontId="80" fillId="0" borderId="0" xfId="54" applyNumberFormat="1" applyFont="1" applyAlignment="1">
      <alignment horizontal="right"/>
    </xf>
    <xf numFmtId="2" fontId="78" fillId="0" borderId="0" xfId="54" applyNumberFormat="1" applyFont="1" applyAlignment="1">
      <alignment horizontal="right"/>
    </xf>
    <xf numFmtId="0" fontId="80" fillId="0" borderId="0" xfId="54" applyFont="1" applyAlignment="1">
      <alignment horizontal="right"/>
    </xf>
    <xf numFmtId="0" fontId="81" fillId="0" borderId="0" xfId="54" applyFont="1" applyAlignment="1">
      <alignment horizontal="left"/>
    </xf>
    <xf numFmtId="14" fontId="82" fillId="0" borderId="0" xfId="54" applyNumberFormat="1" applyFont="1" applyAlignment="1">
      <alignment horizontal="right"/>
    </xf>
    <xf numFmtId="0" fontId="84" fillId="0" borderId="0" xfId="54" applyFont="1"/>
    <xf numFmtId="16" fontId="78" fillId="0" borderId="0" xfId="54" applyNumberFormat="1" applyFont="1"/>
    <xf numFmtId="0" fontId="85" fillId="0" borderId="0" xfId="54" applyFont="1"/>
    <xf numFmtId="0" fontId="78" fillId="0" borderId="0" xfId="54" applyFont="1" applyAlignment="1">
      <alignment horizontal="center" vertical="center"/>
    </xf>
    <xf numFmtId="0" fontId="75" fillId="0" borderId="0" xfId="54" applyFont="1"/>
    <xf numFmtId="0" fontId="86" fillId="0" borderId="0" xfId="54" applyFont="1"/>
    <xf numFmtId="0" fontId="79" fillId="0" borderId="0" xfId="54" applyFont="1"/>
    <xf numFmtId="2" fontId="78" fillId="0" borderId="0" xfId="54" applyNumberFormat="1" applyFont="1" applyAlignment="1">
      <alignment horizontal="left"/>
    </xf>
    <xf numFmtId="0" fontId="83" fillId="0" borderId="0" xfId="54" applyFont="1" applyAlignment="1">
      <alignment horizontal="right"/>
    </xf>
    <xf numFmtId="0" fontId="37" fillId="0" borderId="0" xfId="4" applyFont="1" applyAlignment="1">
      <alignment horizontal="center" vertical="center" wrapText="1"/>
    </xf>
    <xf numFmtId="169" fontId="43" fillId="9" borderId="1" xfId="4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51" fillId="0" borderId="5" xfId="1" applyFont="1" applyBorder="1" applyAlignment="1">
      <alignment horizontal="center" vertical="center"/>
    </xf>
    <xf numFmtId="165" fontId="7" fillId="0" borderId="5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 wrapText="1"/>
    </xf>
    <xf numFmtId="0" fontId="7" fillId="6" borderId="1" xfId="1" applyFont="1" applyFill="1" applyBorder="1" applyAlignment="1">
      <alignment horizontal="center" vertical="center" wrapText="1"/>
    </xf>
    <xf numFmtId="0" fontId="7" fillId="6" borderId="0" xfId="1" applyFont="1" applyFill="1" applyAlignment="1">
      <alignment horizontal="center" vertical="center" wrapText="1"/>
    </xf>
    <xf numFmtId="0" fontId="51" fillId="6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42" fillId="3" borderId="1" xfId="1" applyFont="1" applyFill="1" applyBorder="1" applyAlignment="1">
      <alignment horizontal="center" vertical="center" wrapText="1"/>
    </xf>
    <xf numFmtId="0" fontId="42" fillId="3" borderId="3" xfId="1" applyFont="1" applyFill="1" applyBorder="1" applyAlignment="1">
      <alignment horizontal="center" vertical="center" wrapText="1"/>
    </xf>
    <xf numFmtId="0" fontId="51" fillId="3" borderId="1" xfId="1" applyFont="1" applyFill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center" vertical="center" wrapText="1"/>
    </xf>
    <xf numFmtId="9" fontId="7" fillId="3" borderId="1" xfId="1" applyNumberFormat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51" fillId="3" borderId="2" xfId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1" fillId="3" borderId="2" xfId="0" applyFont="1" applyFill="1" applyBorder="1" applyAlignment="1">
      <alignment horizontal="center" vertical="center" wrapText="1"/>
    </xf>
    <xf numFmtId="0" fontId="51" fillId="3" borderId="1" xfId="0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42" fillId="0" borderId="1" xfId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0" fontId="42" fillId="0" borderId="0" xfId="0" applyFont="1"/>
    <xf numFmtId="0" fontId="7" fillId="0" borderId="0" xfId="0" applyFont="1" applyAlignment="1">
      <alignment wrapText="1"/>
    </xf>
    <xf numFmtId="0" fontId="51" fillId="0" borderId="0" xfId="0" applyFont="1"/>
    <xf numFmtId="0" fontId="51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87" fillId="0" borderId="0" xfId="0" applyFont="1"/>
    <xf numFmtId="10" fontId="7" fillId="3" borderId="1" xfId="1" applyNumberFormat="1" applyFont="1" applyFill="1" applyBorder="1" applyAlignment="1">
      <alignment horizontal="center" vertical="center" wrapText="1"/>
    </xf>
    <xf numFmtId="0" fontId="7" fillId="3" borderId="0" xfId="1" applyFont="1" applyFill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 wrapText="1"/>
    </xf>
    <xf numFmtId="0" fontId="51" fillId="3" borderId="3" xfId="1" applyFont="1" applyFill="1" applyBorder="1" applyAlignment="1">
      <alignment horizontal="center" vertical="center" wrapText="1"/>
    </xf>
    <xf numFmtId="0" fontId="51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9" fontId="4" fillId="0" borderId="0" xfId="50" applyFont="1"/>
    <xf numFmtId="2" fontId="4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9" fontId="4" fillId="0" borderId="1" xfId="5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9" fontId="5" fillId="0" borderId="1" xfId="50" applyFont="1" applyBorder="1" applyAlignment="1">
      <alignment horizontal="center" vertical="center"/>
    </xf>
    <xf numFmtId="2" fontId="5" fillId="0" borderId="0" xfId="0" applyNumberFormat="1" applyFont="1"/>
    <xf numFmtId="9" fontId="5" fillId="0" borderId="0" xfId="50" applyFont="1"/>
    <xf numFmtId="0" fontId="11" fillId="0" borderId="1" xfId="0" applyFont="1" applyFill="1" applyBorder="1" applyAlignment="1">
      <alignment horizontal="center" vertical="center"/>
    </xf>
    <xf numFmtId="0" fontId="10" fillId="0" borderId="1" xfId="51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 wrapText="1"/>
    </xf>
    <xf numFmtId="0" fontId="7" fillId="3" borderId="1" xfId="5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51" fillId="0" borderId="1" xfId="2" applyFont="1" applyFill="1" applyBorder="1" applyAlignment="1">
      <alignment horizontal="center" vertical="center" wrapText="1"/>
    </xf>
    <xf numFmtId="9" fontId="7" fillId="0" borderId="1" xfId="2" applyNumberFormat="1" applyFont="1" applyFill="1" applyBorder="1" applyAlignment="1">
      <alignment horizontal="center" vertical="center" wrapText="1"/>
    </xf>
    <xf numFmtId="0" fontId="37" fillId="0" borderId="0" xfId="4" applyFont="1" applyBorder="1" applyAlignment="1">
      <alignment horizontal="center" vertical="center" wrapText="1"/>
    </xf>
    <xf numFmtId="0" fontId="89" fillId="0" borderId="0" xfId="0" applyFont="1" applyAlignment="1">
      <alignment vertical="center" wrapText="1"/>
    </xf>
    <xf numFmtId="0" fontId="89" fillId="0" borderId="0" xfId="0" applyFont="1"/>
    <xf numFmtId="0" fontId="27" fillId="0" borderId="0" xfId="54" applyFont="1" applyAlignment="1">
      <alignment horizontal="right"/>
    </xf>
    <xf numFmtId="0" fontId="42" fillId="3" borderId="2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88" fillId="0" borderId="1" xfId="4" applyFont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0" fontId="41" fillId="3" borderId="1" xfId="1" applyFont="1" applyFill="1" applyBorder="1" applyAlignment="1">
      <alignment horizontal="center" vertical="center" wrapText="1"/>
    </xf>
    <xf numFmtId="9" fontId="10" fillId="3" borderId="1" xfId="1" applyNumberFormat="1" applyFont="1" applyFill="1" applyBorder="1" applyAlignment="1">
      <alignment horizontal="center" vertical="center" wrapText="1"/>
    </xf>
    <xf numFmtId="0" fontId="14" fillId="3" borderId="2" xfId="1" applyFont="1" applyFill="1" applyBorder="1" applyAlignment="1">
      <alignment horizontal="center" vertical="center" wrapText="1"/>
    </xf>
    <xf numFmtId="0" fontId="90" fillId="3" borderId="1" xfId="1" applyFont="1" applyFill="1" applyBorder="1" applyAlignment="1">
      <alignment horizontal="center" vertical="center" wrapText="1"/>
    </xf>
    <xf numFmtId="0" fontId="14" fillId="3" borderId="3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9" fontId="14" fillId="3" borderId="1" xfId="1" applyNumberFormat="1" applyFont="1" applyFill="1" applyBorder="1" applyAlignment="1">
      <alignment horizontal="center" vertical="center" wrapText="1"/>
    </xf>
    <xf numFmtId="0" fontId="36" fillId="0" borderId="0" xfId="0" applyFont="1"/>
    <xf numFmtId="0" fontId="12" fillId="0" borderId="1" xfId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51" fillId="0" borderId="2" xfId="1" applyFont="1" applyFill="1" applyBorder="1" applyAlignment="1">
      <alignment horizontal="center" vertical="center" wrapText="1"/>
    </xf>
    <xf numFmtId="9" fontId="7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6" fillId="0" borderId="0" xfId="0" applyFont="1" applyFill="1"/>
    <xf numFmtId="10" fontId="7" fillId="0" borderId="1" xfId="1" applyNumberFormat="1" applyFont="1" applyFill="1" applyBorder="1" applyAlignment="1">
      <alignment horizontal="center" vertical="center" wrapText="1"/>
    </xf>
    <xf numFmtId="0" fontId="51" fillId="0" borderId="2" xfId="0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39" fillId="0" borderId="0" xfId="4" applyFont="1" applyBorder="1" applyAlignment="1">
      <alignment vertical="center"/>
    </xf>
    <xf numFmtId="2" fontId="91" fillId="0" borderId="0" xfId="54" applyNumberFormat="1" applyFont="1"/>
    <xf numFmtId="0" fontId="0" fillId="10" borderId="1" xfId="0" applyFill="1" applyBorder="1" applyAlignment="1">
      <alignment vertical="center" wrapText="1"/>
    </xf>
    <xf numFmtId="0" fontId="50" fillId="0" borderId="1" xfId="0" applyFont="1" applyBorder="1" applyAlignment="1">
      <alignment vertical="center" wrapText="1"/>
    </xf>
    <xf numFmtId="170" fontId="50" fillId="0" borderId="1" xfId="0" applyNumberFormat="1" applyFont="1" applyBorder="1" applyAlignment="1">
      <alignment horizontal="center" vertical="center"/>
    </xf>
    <xf numFmtId="2" fontId="89" fillId="0" borderId="0" xfId="0" applyNumberFormat="1" applyFont="1" applyAlignment="1">
      <alignment horizontal="right" vertical="center"/>
    </xf>
    <xf numFmtId="0" fontId="59" fillId="0" borderId="0" xfId="0" applyFont="1" applyAlignment="1">
      <alignment horizontal="center"/>
    </xf>
    <xf numFmtId="2" fontId="7" fillId="0" borderId="1" xfId="0" applyNumberFormat="1" applyFont="1" applyBorder="1" applyAlignment="1">
      <alignment horizontal="center" vertical="center"/>
    </xf>
    <xf numFmtId="4" fontId="43" fillId="0" borderId="0" xfId="0" applyNumberFormat="1" applyFont="1" applyAlignment="1">
      <alignment horizontal="center"/>
    </xf>
    <xf numFmtId="0" fontId="11" fillId="3" borderId="2" xfId="51" applyFont="1" applyFill="1" applyBorder="1" applyAlignment="1">
      <alignment horizontal="center" wrapText="1"/>
    </xf>
    <xf numFmtId="0" fontId="2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51" fillId="0" borderId="0" xfId="0" applyFont="1" applyAlignment="1">
      <alignment horizontal="left" vertical="center"/>
    </xf>
    <xf numFmtId="0" fontId="7" fillId="0" borderId="0" xfId="4" applyFont="1" applyAlignment="1">
      <alignment horizontal="right"/>
    </xf>
    <xf numFmtId="2" fontId="51" fillId="2" borderId="1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1" fillId="0" borderId="1" xfId="0" applyFont="1" applyBorder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/>
    </xf>
    <xf numFmtId="49" fontId="7" fillId="0" borderId="0" xfId="3" applyNumberFormat="1" applyFont="1" applyAlignment="1">
      <alignment horizontal="left" vertical="center" wrapText="1"/>
    </xf>
    <xf numFmtId="0" fontId="7" fillId="0" borderId="0" xfId="4" applyFont="1" applyAlignment="1">
      <alignment horizontal="right" wrapText="1"/>
    </xf>
    <xf numFmtId="0" fontId="61" fillId="0" borderId="0" xfId="1" applyFont="1" applyAlignment="1">
      <alignment horizontal="center" vertical="center"/>
    </xf>
    <xf numFmtId="0" fontId="92" fillId="0" borderId="0" xfId="0" applyFont="1"/>
    <xf numFmtId="0" fontId="61" fillId="0" borderId="0" xfId="1" applyFont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93" fillId="0" borderId="0" xfId="0" applyFon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1" applyFont="1" applyAlignment="1">
      <alignment vertical="center" wrapText="1"/>
    </xf>
    <xf numFmtId="2" fontId="7" fillId="0" borderId="1" xfId="2" applyNumberFormat="1" applyFont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7" fillId="0" borderId="0" xfId="0" applyFont="1" applyFill="1"/>
    <xf numFmtId="165" fontId="51" fillId="0" borderId="1" xfId="0" applyNumberFormat="1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5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44" fillId="0" borderId="1" xfId="2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/>
    </xf>
    <xf numFmtId="0" fontId="41" fillId="0" borderId="1" xfId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94" fillId="3" borderId="1" xfId="2" applyFont="1" applyFill="1" applyBorder="1" applyAlignment="1">
      <alignment horizontal="center" vertical="center" wrapText="1"/>
    </xf>
    <xf numFmtId="0" fontId="10" fillId="0" borderId="0" xfId="0" applyFont="1"/>
    <xf numFmtId="0" fontId="95" fillId="0" borderId="1" xfId="3" applyFont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66" fillId="0" borderId="0" xfId="0" applyFont="1" applyFill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2" fontId="10" fillId="0" borderId="1" xfId="2" applyNumberFormat="1" applyFont="1" applyBorder="1" applyAlignment="1">
      <alignment horizontal="center" vertical="center" wrapText="1"/>
    </xf>
    <xf numFmtId="2" fontId="14" fillId="0" borderId="0" xfId="0" applyNumberFormat="1" applyFont="1" applyAlignment="1">
      <alignment horizontal="center"/>
    </xf>
    <xf numFmtId="2" fontId="41" fillId="2" borderId="1" xfId="0" applyNumberFormat="1" applyFont="1" applyFill="1" applyBorder="1" applyAlignment="1">
      <alignment horizontal="center" vertical="center" wrapText="1"/>
    </xf>
    <xf numFmtId="2" fontId="36" fillId="0" borderId="0" xfId="0" applyNumberFormat="1" applyFont="1" applyAlignment="1">
      <alignment horizontal="center"/>
    </xf>
    <xf numFmtId="0" fontId="15" fillId="0" borderId="0" xfId="4" applyFont="1" applyAlignment="1">
      <alignment horizontal="center"/>
    </xf>
    <xf numFmtId="0" fontId="50" fillId="0" borderId="5" xfId="4" applyFont="1" applyBorder="1" applyAlignment="1">
      <alignment horizontal="center" vertical="center"/>
    </xf>
    <xf numFmtId="0" fontId="24" fillId="0" borderId="0" xfId="54" applyFont="1" applyAlignment="1">
      <alignment horizontal="center" vertical="center"/>
    </xf>
    <xf numFmtId="0" fontId="24" fillId="0" borderId="0" xfId="54" applyFont="1" applyAlignment="1">
      <alignment horizontal="right" vertical="center"/>
    </xf>
    <xf numFmtId="0" fontId="25" fillId="0" borderId="0" xfId="54" applyFont="1" applyAlignment="1">
      <alignment horizontal="center" wrapText="1"/>
    </xf>
    <xf numFmtId="0" fontId="78" fillId="0" borderId="0" xfId="54" applyFont="1" applyAlignment="1">
      <alignment horizontal="center" vertical="center" wrapText="1"/>
    </xf>
    <xf numFmtId="0" fontId="33" fillId="0" borderId="0" xfId="54" applyFont="1" applyAlignment="1">
      <alignment horizontal="center" wrapText="1"/>
    </xf>
    <xf numFmtId="0" fontId="33" fillId="0" borderId="0" xfId="54" applyFont="1" applyAlignment="1">
      <alignment horizontal="center"/>
    </xf>
    <xf numFmtId="0" fontId="95" fillId="0" borderId="2" xfId="1" applyFont="1" applyBorder="1" applyAlignment="1">
      <alignment horizontal="center" vertical="center" wrapText="1"/>
    </xf>
    <xf numFmtId="0" fontId="7" fillId="0" borderId="1" xfId="3" applyFont="1" applyBorder="1" applyAlignment="1">
      <alignment vertical="center"/>
    </xf>
    <xf numFmtId="0" fontId="51" fillId="0" borderId="1" xfId="3" applyFont="1" applyBorder="1" applyAlignment="1">
      <alignment vertical="center"/>
    </xf>
    <xf numFmtId="0" fontId="51" fillId="0" borderId="1" xfId="3" applyFont="1" applyBorder="1"/>
    <xf numFmtId="0" fontId="7" fillId="0" borderId="1" xfId="3" applyFont="1" applyBorder="1"/>
    <xf numFmtId="0" fontId="6" fillId="0" borderId="1" xfId="3" applyFont="1" applyBorder="1"/>
    <xf numFmtId="0" fontId="72" fillId="0" borderId="1" xfId="0" applyFont="1" applyBorder="1" applyAlignment="1">
      <alignment horizontal="center" vertical="center" wrapText="1"/>
    </xf>
    <xf numFmtId="0" fontId="72" fillId="0" borderId="1" xfId="0" applyFont="1" applyFill="1" applyBorder="1" applyAlignment="1">
      <alignment horizontal="center" vertical="center" wrapText="1"/>
    </xf>
    <xf numFmtId="0" fontId="72" fillId="0" borderId="1" xfId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55">
    <cellStyle name="Dziesiętny 2" xfId="5" xr:uid="{00000000-0005-0000-0000-000000000000}"/>
    <cellStyle name="Dziesiętny 2 2" xfId="6" xr:uid="{00000000-0005-0000-0000-000001000000}"/>
    <cellStyle name="Dziesiętny 2 2 2" xfId="7" xr:uid="{00000000-0005-0000-0000-000002000000}"/>
    <cellStyle name="Dziesiętny 2 3" xfId="8" xr:uid="{00000000-0005-0000-0000-000003000000}"/>
    <cellStyle name="Dziesiętny 2 4" xfId="9" xr:uid="{00000000-0005-0000-0000-000004000000}"/>
    <cellStyle name="Dziesiętny 3" xfId="10" xr:uid="{00000000-0005-0000-0000-000005000000}"/>
    <cellStyle name="Dziesiętny 3 2" xfId="11" xr:uid="{00000000-0005-0000-0000-000006000000}"/>
    <cellStyle name="Excel Built-in Normal" xfId="12" xr:uid="{00000000-0005-0000-0000-000007000000}"/>
    <cellStyle name="Normal 2" xfId="13" xr:uid="{00000000-0005-0000-0000-000009000000}"/>
    <cellStyle name="Normal_tabelka" xfId="14" xr:uid="{00000000-0005-0000-0000-00000A000000}"/>
    <cellStyle name="Normalny" xfId="0" builtinId="0"/>
    <cellStyle name="Normalny 10" xfId="4" xr:uid="{00000000-0005-0000-0000-00000C000000}"/>
    <cellStyle name="Normalny 11" xfId="15" xr:uid="{00000000-0005-0000-0000-00000D000000}"/>
    <cellStyle name="Normalny 2" xfId="16" xr:uid="{00000000-0005-0000-0000-00000E000000}"/>
    <cellStyle name="Normalny 2 2" xfId="3" xr:uid="{00000000-0005-0000-0000-00000F000000}"/>
    <cellStyle name="Normalny 2 2 2" xfId="17" xr:uid="{00000000-0005-0000-0000-000010000000}"/>
    <cellStyle name="Normalny 2 3" xfId="18" xr:uid="{00000000-0005-0000-0000-000011000000}"/>
    <cellStyle name="Normalny 2 4" xfId="19" xr:uid="{00000000-0005-0000-0000-000012000000}"/>
    <cellStyle name="Normalny 2 5" xfId="20" xr:uid="{00000000-0005-0000-0000-000013000000}"/>
    <cellStyle name="Normalny 2 6" xfId="21" xr:uid="{00000000-0005-0000-0000-000014000000}"/>
    <cellStyle name="Normalny 2 6 2" xfId="22" xr:uid="{00000000-0005-0000-0000-000015000000}"/>
    <cellStyle name="Normalny 2 7" xfId="51" xr:uid="{2C1A6F3A-AF8C-46AB-B331-866618078B51}"/>
    <cellStyle name="Normalny 3" xfId="23" xr:uid="{00000000-0005-0000-0000-000016000000}"/>
    <cellStyle name="Normalny 3 2" xfId="24" xr:uid="{00000000-0005-0000-0000-000017000000}"/>
    <cellStyle name="Normalny 3 3" xfId="25" xr:uid="{00000000-0005-0000-0000-000018000000}"/>
    <cellStyle name="Normalny 3 4" xfId="26" xr:uid="{00000000-0005-0000-0000-000019000000}"/>
    <cellStyle name="Normalny 3 5" xfId="54" xr:uid="{1AD9DF02-A582-433A-AB67-E08CF4742BAD}"/>
    <cellStyle name="Normalny 4" xfId="27" xr:uid="{00000000-0005-0000-0000-00001A000000}"/>
    <cellStyle name="Normalny 4 2" xfId="28" xr:uid="{00000000-0005-0000-0000-00001B000000}"/>
    <cellStyle name="Normalny 5" xfId="29" xr:uid="{00000000-0005-0000-0000-00001C000000}"/>
    <cellStyle name="Normalny 5 2" xfId="30" xr:uid="{00000000-0005-0000-0000-00001D000000}"/>
    <cellStyle name="Normalny 6" xfId="31" xr:uid="{00000000-0005-0000-0000-00001E000000}"/>
    <cellStyle name="Normalny 7" xfId="32" xr:uid="{00000000-0005-0000-0000-00001F000000}"/>
    <cellStyle name="Normalny 8" xfId="33" xr:uid="{00000000-0005-0000-0000-000020000000}"/>
    <cellStyle name="Normalny 9" xfId="34" xr:uid="{00000000-0005-0000-0000-000021000000}"/>
    <cellStyle name="Procentowy" xfId="52" builtinId="5"/>
    <cellStyle name="Procentowy 2" xfId="35" xr:uid="{00000000-0005-0000-0000-000022000000}"/>
    <cellStyle name="Procentowy 3" xfId="36" xr:uid="{00000000-0005-0000-0000-000023000000}"/>
    <cellStyle name="Procentowy 4" xfId="37" xr:uid="{00000000-0005-0000-0000-000024000000}"/>
    <cellStyle name="Procentowy 5" xfId="38" xr:uid="{00000000-0005-0000-0000-000025000000}"/>
    <cellStyle name="Procentowy 6" xfId="50" xr:uid="{00000000-0005-0000-0000-000026000000}"/>
    <cellStyle name="Procentowy 7" xfId="53" xr:uid="{31B26DAB-2E8B-4CDE-92AF-C02FD14B26CA}"/>
    <cellStyle name="Tekst objaśnienia" xfId="1" builtinId="53"/>
    <cellStyle name="Tekst objaśnienia 2" xfId="2" xr:uid="{00000000-0005-0000-0000-000028000000}"/>
    <cellStyle name="Walutowy 2" xfId="39" xr:uid="{00000000-0005-0000-0000-000029000000}"/>
    <cellStyle name="Walutowy 2 2" xfId="40" xr:uid="{00000000-0005-0000-0000-00002A000000}"/>
    <cellStyle name="Walutowy 3" xfId="41" xr:uid="{00000000-0005-0000-0000-00002B000000}"/>
    <cellStyle name="Walutowy 3 2" xfId="42" xr:uid="{00000000-0005-0000-0000-00002C000000}"/>
    <cellStyle name="Walutowy 4" xfId="43" xr:uid="{00000000-0005-0000-0000-00002D000000}"/>
    <cellStyle name="Walutowy 4 2" xfId="44" xr:uid="{00000000-0005-0000-0000-00002E000000}"/>
    <cellStyle name="Walutowy 4 2 2" xfId="45" xr:uid="{00000000-0005-0000-0000-00002F000000}"/>
    <cellStyle name="Walutowy 4 3" xfId="46" xr:uid="{00000000-0005-0000-0000-000030000000}"/>
    <cellStyle name="Walutowy 5" xfId="47" xr:uid="{00000000-0005-0000-0000-000031000000}"/>
    <cellStyle name="Walutowy 5 2" xfId="48" xr:uid="{00000000-0005-0000-0000-000032000000}"/>
    <cellStyle name="Walutowy 6" xfId="49" xr:uid="{00000000-0005-0000-0000-000033000000}"/>
  </cellStyles>
  <dxfs count="17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586740</xdr:colOff>
      <xdr:row>0</xdr:row>
      <xdr:rowOff>556261</xdr:rowOff>
    </xdr:to>
    <xdr:pic>
      <xdr:nvPicPr>
        <xdr:cNvPr id="2" name="Obraz 1" descr="http://www.szpitalmiastko.pl/images/logoalone.jpg">
          <a:extLst>
            <a:ext uri="{FF2B5EF4-FFF2-40B4-BE49-F238E27FC236}">
              <a16:creationId xmlns:a16="http://schemas.microsoft.com/office/drawing/2014/main" id="{02F714F5-F5B1-4432-954A-7D0A4D73505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586740" cy="5562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Arkusz16">
    <tabColor theme="3" tint="0.59999389629810485"/>
    <pageSetUpPr fitToPage="1"/>
  </sheetPr>
  <dimension ref="A1:AJZ122"/>
  <sheetViews>
    <sheetView zoomScale="95" zoomScaleNormal="100" zoomScalePageLayoutView="95" workbookViewId="0">
      <selection activeCell="A4" sqref="A4:XFD4"/>
    </sheetView>
  </sheetViews>
  <sheetFormatPr defaultColWidth="8.85546875" defaultRowHeight="12.75"/>
  <cols>
    <col min="1" max="1" width="5" style="5" customWidth="1"/>
    <col min="2" max="2" width="10.42578125" style="5" customWidth="1"/>
    <col min="3" max="3" width="14.7109375" style="5" customWidth="1"/>
    <col min="4" max="4" width="19.42578125" style="394" customWidth="1"/>
    <col min="5" max="5" width="11.42578125" style="5" customWidth="1"/>
    <col min="6" max="6" width="11.28515625" style="5" customWidth="1"/>
    <col min="7" max="7" width="11.7109375" style="5" customWidth="1"/>
    <col min="8" max="8" width="10.28515625" style="395" customWidth="1"/>
    <col min="9" max="9" width="9" style="5" customWidth="1"/>
    <col min="10" max="10" width="12.5703125" style="5" customWidth="1"/>
    <col min="11" max="11" width="5.140625" style="5" customWidth="1"/>
    <col min="12" max="12" width="12.28515625" style="5" customWidth="1"/>
    <col min="13" max="16384" width="8.85546875" style="5"/>
  </cols>
  <sheetData>
    <row r="1" spans="1:12">
      <c r="A1" s="238"/>
      <c r="B1" s="160" t="s">
        <v>607</v>
      </c>
      <c r="C1" s="269" t="str">
        <f ca="1">MID(CELL("nazwa_pliku",C1),FIND("]",CELL("nazwa_pliku",C1),1)+1,100)</f>
        <v>1</v>
      </c>
      <c r="J1" s="160" t="s">
        <v>518</v>
      </c>
    </row>
    <row r="2" spans="1:12" ht="12" customHeight="1"/>
    <row r="3" spans="1:12">
      <c r="D3" s="160"/>
      <c r="G3" s="271"/>
    </row>
    <row r="5" spans="1:12" s="396" customFormat="1" ht="89.25">
      <c r="A5" s="247" t="s">
        <v>152</v>
      </c>
      <c r="B5" s="247" t="s">
        <v>1596</v>
      </c>
      <c r="C5" s="248" t="s">
        <v>0</v>
      </c>
      <c r="D5" s="247" t="s">
        <v>1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1654</v>
      </c>
      <c r="J5" s="252" t="s">
        <v>5</v>
      </c>
      <c r="K5" s="247" t="s">
        <v>608</v>
      </c>
      <c r="L5" s="252" t="s">
        <v>609</v>
      </c>
    </row>
    <row r="6" spans="1:12" ht="25.5">
      <c r="A6" s="375">
        <v>1</v>
      </c>
      <c r="B6" s="376"/>
      <c r="C6" s="376" t="s">
        <v>153</v>
      </c>
      <c r="D6" s="375" t="s">
        <v>154</v>
      </c>
      <c r="E6" s="382" t="s">
        <v>8</v>
      </c>
      <c r="F6" s="375" t="s">
        <v>53</v>
      </c>
      <c r="G6" s="375" t="s">
        <v>27</v>
      </c>
      <c r="H6" s="383">
        <v>8</v>
      </c>
      <c r="I6" s="380">
        <v>0</v>
      </c>
      <c r="J6" s="380">
        <f>H6*I6</f>
        <v>0</v>
      </c>
      <c r="K6" s="381">
        <v>0.08</v>
      </c>
      <c r="L6" s="380">
        <f>J6*K6+J6</f>
        <v>0</v>
      </c>
    </row>
    <row r="7" spans="1:12" ht="25.5">
      <c r="A7" s="375">
        <f>A6+1</f>
        <v>2</v>
      </c>
      <c r="B7" s="376"/>
      <c r="C7" s="376" t="s">
        <v>155</v>
      </c>
      <c r="D7" s="375" t="s">
        <v>154</v>
      </c>
      <c r="E7" s="382" t="s">
        <v>8</v>
      </c>
      <c r="F7" s="375" t="s">
        <v>156</v>
      </c>
      <c r="G7" s="375" t="s">
        <v>27</v>
      </c>
      <c r="H7" s="383">
        <v>4</v>
      </c>
      <c r="I7" s="380">
        <v>0</v>
      </c>
      <c r="J7" s="380">
        <f t="shared" ref="J7:J70" si="0">H7*I7</f>
        <v>0</v>
      </c>
      <c r="K7" s="381">
        <v>0.08</v>
      </c>
      <c r="L7" s="380">
        <f t="shared" ref="L7:L70" si="1">J7*K7+J7</f>
        <v>0</v>
      </c>
    </row>
    <row r="8" spans="1:12">
      <c r="A8" s="375">
        <f t="shared" ref="A8:A71" si="2">A7+1</f>
        <v>3</v>
      </c>
      <c r="B8" s="332"/>
      <c r="C8" s="332" t="s">
        <v>1390</v>
      </c>
      <c r="D8" s="333" t="s">
        <v>157</v>
      </c>
      <c r="E8" s="382" t="s">
        <v>8</v>
      </c>
      <c r="F8" s="333" t="s">
        <v>149</v>
      </c>
      <c r="G8" s="333" t="s">
        <v>158</v>
      </c>
      <c r="H8" s="388">
        <v>90</v>
      </c>
      <c r="I8" s="380">
        <v>0</v>
      </c>
      <c r="J8" s="380">
        <f t="shared" si="0"/>
        <v>0</v>
      </c>
      <c r="K8" s="381">
        <v>0.08</v>
      </c>
      <c r="L8" s="380">
        <f t="shared" si="1"/>
        <v>0</v>
      </c>
    </row>
    <row r="9" spans="1:12">
      <c r="A9" s="375">
        <f t="shared" si="2"/>
        <v>4</v>
      </c>
      <c r="B9" s="332"/>
      <c r="C9" s="332" t="s">
        <v>1390</v>
      </c>
      <c r="D9" s="333" t="s">
        <v>157</v>
      </c>
      <c r="E9" s="382" t="s">
        <v>8</v>
      </c>
      <c r="F9" s="333" t="s">
        <v>159</v>
      </c>
      <c r="G9" s="333" t="s">
        <v>158</v>
      </c>
      <c r="H9" s="388">
        <v>70</v>
      </c>
      <c r="I9" s="380">
        <v>0</v>
      </c>
      <c r="J9" s="380">
        <f t="shared" si="0"/>
        <v>0</v>
      </c>
      <c r="K9" s="381">
        <v>0.08</v>
      </c>
      <c r="L9" s="380">
        <f t="shared" si="1"/>
        <v>0</v>
      </c>
    </row>
    <row r="10" spans="1:12">
      <c r="A10" s="375">
        <f t="shared" si="2"/>
        <v>5</v>
      </c>
      <c r="B10" s="332"/>
      <c r="C10" s="332" t="s">
        <v>160</v>
      </c>
      <c r="D10" s="333" t="s">
        <v>157</v>
      </c>
      <c r="E10" s="382" t="s">
        <v>8</v>
      </c>
      <c r="F10" s="333" t="s">
        <v>161</v>
      </c>
      <c r="G10" s="333" t="s">
        <v>162</v>
      </c>
      <c r="H10" s="388">
        <v>20</v>
      </c>
      <c r="I10" s="380">
        <v>0</v>
      </c>
      <c r="J10" s="380">
        <f t="shared" si="0"/>
        <v>0</v>
      </c>
      <c r="K10" s="381">
        <v>0.08</v>
      </c>
      <c r="L10" s="380">
        <f t="shared" si="1"/>
        <v>0</v>
      </c>
    </row>
    <row r="11" spans="1:12" ht="39" customHeight="1">
      <c r="A11" s="375">
        <f t="shared" si="2"/>
        <v>6</v>
      </c>
      <c r="B11" s="376"/>
      <c r="C11" s="376" t="s">
        <v>163</v>
      </c>
      <c r="D11" s="375" t="s">
        <v>164</v>
      </c>
      <c r="E11" s="382" t="s">
        <v>17</v>
      </c>
      <c r="F11" s="375" t="s">
        <v>165</v>
      </c>
      <c r="G11" s="375" t="s">
        <v>18</v>
      </c>
      <c r="H11" s="383">
        <v>20</v>
      </c>
      <c r="I11" s="380">
        <v>0</v>
      </c>
      <c r="J11" s="380">
        <f t="shared" si="0"/>
        <v>0</v>
      </c>
      <c r="K11" s="381">
        <v>0.08</v>
      </c>
      <c r="L11" s="380">
        <f t="shared" si="1"/>
        <v>0</v>
      </c>
    </row>
    <row r="12" spans="1:12" ht="24.6" customHeight="1">
      <c r="A12" s="375">
        <f t="shared" si="2"/>
        <v>7</v>
      </c>
      <c r="B12" s="376"/>
      <c r="C12" s="376" t="s">
        <v>166</v>
      </c>
      <c r="D12" s="375" t="s">
        <v>164</v>
      </c>
      <c r="E12" s="382" t="s">
        <v>17</v>
      </c>
      <c r="F12" s="375" t="s">
        <v>167</v>
      </c>
      <c r="G12" s="375" t="s">
        <v>18</v>
      </c>
      <c r="H12" s="383">
        <v>50</v>
      </c>
      <c r="I12" s="380">
        <v>0</v>
      </c>
      <c r="J12" s="380">
        <f t="shared" si="0"/>
        <v>0</v>
      </c>
      <c r="K12" s="381">
        <v>0.08</v>
      </c>
      <c r="L12" s="380">
        <f t="shared" si="1"/>
        <v>0</v>
      </c>
    </row>
    <row r="13" spans="1:12" ht="25.5">
      <c r="A13" s="375">
        <f t="shared" si="2"/>
        <v>8</v>
      </c>
      <c r="B13" s="376"/>
      <c r="C13" s="376" t="s">
        <v>168</v>
      </c>
      <c r="D13" s="333" t="s">
        <v>164</v>
      </c>
      <c r="E13" s="382" t="s">
        <v>85</v>
      </c>
      <c r="F13" s="375" t="s">
        <v>86</v>
      </c>
      <c r="G13" s="375" t="s">
        <v>87</v>
      </c>
      <c r="H13" s="312">
        <v>2</v>
      </c>
      <c r="I13" s="380">
        <v>0</v>
      </c>
      <c r="J13" s="380">
        <f t="shared" si="0"/>
        <v>0</v>
      </c>
      <c r="K13" s="381">
        <v>0.08</v>
      </c>
      <c r="L13" s="380">
        <f t="shared" si="1"/>
        <v>0</v>
      </c>
    </row>
    <row r="14" spans="1:12">
      <c r="A14" s="375">
        <f t="shared" si="2"/>
        <v>9</v>
      </c>
      <c r="B14" s="376"/>
      <c r="C14" s="376" t="s">
        <v>169</v>
      </c>
      <c r="D14" s="375" t="s">
        <v>170</v>
      </c>
      <c r="E14" s="382" t="s">
        <v>35</v>
      </c>
      <c r="F14" s="375" t="s">
        <v>171</v>
      </c>
      <c r="G14" s="375" t="s">
        <v>31</v>
      </c>
      <c r="H14" s="383">
        <v>30</v>
      </c>
      <c r="I14" s="380">
        <v>0</v>
      </c>
      <c r="J14" s="380">
        <f t="shared" si="0"/>
        <v>0</v>
      </c>
      <c r="K14" s="381">
        <v>0.08</v>
      </c>
      <c r="L14" s="380">
        <f t="shared" si="1"/>
        <v>0</v>
      </c>
    </row>
    <row r="15" spans="1:12" ht="25.5">
      <c r="A15" s="375">
        <f t="shared" si="2"/>
        <v>10</v>
      </c>
      <c r="B15" s="376"/>
      <c r="C15" s="376" t="s">
        <v>172</v>
      </c>
      <c r="D15" s="375" t="s">
        <v>173</v>
      </c>
      <c r="E15" s="382" t="s">
        <v>174</v>
      </c>
      <c r="F15" s="375" t="s">
        <v>175</v>
      </c>
      <c r="G15" s="375" t="s">
        <v>176</v>
      </c>
      <c r="H15" s="383">
        <v>30</v>
      </c>
      <c r="I15" s="380">
        <v>0</v>
      </c>
      <c r="J15" s="380">
        <f t="shared" si="0"/>
        <v>0</v>
      </c>
      <c r="K15" s="381">
        <v>0.08</v>
      </c>
      <c r="L15" s="380">
        <f t="shared" si="1"/>
        <v>0</v>
      </c>
    </row>
    <row r="16" spans="1:12" ht="25.5">
      <c r="A16" s="375">
        <f t="shared" si="2"/>
        <v>11</v>
      </c>
      <c r="B16" s="376"/>
      <c r="C16" s="376" t="s">
        <v>177</v>
      </c>
      <c r="D16" s="375" t="s">
        <v>178</v>
      </c>
      <c r="E16" s="382" t="s">
        <v>35</v>
      </c>
      <c r="F16" s="375" t="s">
        <v>179</v>
      </c>
      <c r="G16" s="375" t="s">
        <v>31</v>
      </c>
      <c r="H16" s="383">
        <v>150</v>
      </c>
      <c r="I16" s="380">
        <v>0</v>
      </c>
      <c r="J16" s="380">
        <f t="shared" si="0"/>
        <v>0</v>
      </c>
      <c r="K16" s="381">
        <v>0.08</v>
      </c>
      <c r="L16" s="380">
        <f t="shared" si="1"/>
        <v>0</v>
      </c>
    </row>
    <row r="17" spans="1:12" ht="25.5">
      <c r="A17" s="375">
        <f t="shared" si="2"/>
        <v>12</v>
      </c>
      <c r="B17" s="376"/>
      <c r="C17" s="376" t="s">
        <v>177</v>
      </c>
      <c r="D17" s="375" t="s">
        <v>178</v>
      </c>
      <c r="E17" s="382" t="s">
        <v>35</v>
      </c>
      <c r="F17" s="375" t="s">
        <v>180</v>
      </c>
      <c r="G17" s="375" t="s">
        <v>31</v>
      </c>
      <c r="H17" s="383">
        <v>60</v>
      </c>
      <c r="I17" s="380">
        <v>0</v>
      </c>
      <c r="J17" s="380">
        <f t="shared" si="0"/>
        <v>0</v>
      </c>
      <c r="K17" s="381">
        <v>0.08</v>
      </c>
      <c r="L17" s="380">
        <f t="shared" si="1"/>
        <v>0</v>
      </c>
    </row>
    <row r="18" spans="1:12">
      <c r="A18" s="375">
        <f t="shared" si="2"/>
        <v>13</v>
      </c>
      <c r="B18" s="332"/>
      <c r="C18" s="332" t="s">
        <v>181</v>
      </c>
      <c r="D18" s="333" t="s">
        <v>181</v>
      </c>
      <c r="E18" s="382" t="s">
        <v>8</v>
      </c>
      <c r="F18" s="333" t="s">
        <v>15</v>
      </c>
      <c r="G18" s="333" t="s">
        <v>182</v>
      </c>
      <c r="H18" s="388">
        <v>60</v>
      </c>
      <c r="I18" s="380">
        <v>0</v>
      </c>
      <c r="J18" s="380">
        <f t="shared" si="0"/>
        <v>0</v>
      </c>
      <c r="K18" s="381">
        <v>0.08</v>
      </c>
      <c r="L18" s="380">
        <f t="shared" si="1"/>
        <v>0</v>
      </c>
    </row>
    <row r="19" spans="1:12">
      <c r="A19" s="375">
        <f t="shared" si="2"/>
        <v>14</v>
      </c>
      <c r="B19" s="332"/>
      <c r="C19" s="332" t="s">
        <v>181</v>
      </c>
      <c r="D19" s="333" t="s">
        <v>181</v>
      </c>
      <c r="E19" s="382" t="s">
        <v>8</v>
      </c>
      <c r="F19" s="333" t="s">
        <v>48</v>
      </c>
      <c r="G19" s="333" t="s">
        <v>182</v>
      </c>
      <c r="H19" s="383">
        <v>15</v>
      </c>
      <c r="I19" s="380">
        <v>0</v>
      </c>
      <c r="J19" s="380">
        <f t="shared" si="0"/>
        <v>0</v>
      </c>
      <c r="K19" s="381">
        <v>0.08</v>
      </c>
      <c r="L19" s="380">
        <f t="shared" si="1"/>
        <v>0</v>
      </c>
    </row>
    <row r="20" spans="1:12" ht="38.25">
      <c r="A20" s="375">
        <f t="shared" si="2"/>
        <v>15</v>
      </c>
      <c r="B20" s="376"/>
      <c r="C20" s="376" t="s">
        <v>183</v>
      </c>
      <c r="D20" s="375" t="s">
        <v>184</v>
      </c>
      <c r="E20" s="382" t="s">
        <v>35</v>
      </c>
      <c r="F20" s="375" t="s">
        <v>36</v>
      </c>
      <c r="G20" s="375" t="s">
        <v>30</v>
      </c>
      <c r="H20" s="383">
        <v>100</v>
      </c>
      <c r="I20" s="380">
        <v>0</v>
      </c>
      <c r="J20" s="380">
        <f t="shared" si="0"/>
        <v>0</v>
      </c>
      <c r="K20" s="381">
        <v>0.08</v>
      </c>
      <c r="L20" s="380">
        <f t="shared" si="1"/>
        <v>0</v>
      </c>
    </row>
    <row r="21" spans="1:12" ht="25.5">
      <c r="A21" s="375">
        <f t="shared" si="2"/>
        <v>16</v>
      </c>
      <c r="B21" s="376"/>
      <c r="C21" s="376" t="s">
        <v>185</v>
      </c>
      <c r="D21" s="375" t="s">
        <v>184</v>
      </c>
      <c r="E21" s="382" t="s">
        <v>35</v>
      </c>
      <c r="F21" s="375" t="s">
        <v>186</v>
      </c>
      <c r="G21" s="375" t="s">
        <v>31</v>
      </c>
      <c r="H21" s="383">
        <v>1</v>
      </c>
      <c r="I21" s="380">
        <v>0</v>
      </c>
      <c r="J21" s="380">
        <f t="shared" si="0"/>
        <v>0</v>
      </c>
      <c r="K21" s="381">
        <v>0.08</v>
      </c>
      <c r="L21" s="380">
        <f t="shared" si="1"/>
        <v>0</v>
      </c>
    </row>
    <row r="22" spans="1:12" ht="25.5">
      <c r="A22" s="375">
        <f t="shared" si="2"/>
        <v>17</v>
      </c>
      <c r="B22" s="376"/>
      <c r="C22" s="376" t="s">
        <v>187</v>
      </c>
      <c r="D22" s="375" t="s">
        <v>188</v>
      </c>
      <c r="E22" s="382" t="s">
        <v>35</v>
      </c>
      <c r="F22" s="397" t="s">
        <v>189</v>
      </c>
      <c r="G22" s="375" t="s">
        <v>118</v>
      </c>
      <c r="H22" s="383">
        <v>270</v>
      </c>
      <c r="I22" s="380">
        <v>0</v>
      </c>
      <c r="J22" s="380">
        <f t="shared" si="0"/>
        <v>0</v>
      </c>
      <c r="K22" s="381">
        <v>0.08</v>
      </c>
      <c r="L22" s="380">
        <f t="shared" si="1"/>
        <v>0</v>
      </c>
    </row>
    <row r="23" spans="1:12" ht="25.5">
      <c r="A23" s="375">
        <f t="shared" si="2"/>
        <v>18</v>
      </c>
      <c r="B23" s="376"/>
      <c r="C23" s="376" t="s">
        <v>190</v>
      </c>
      <c r="D23" s="375" t="s">
        <v>191</v>
      </c>
      <c r="E23" s="382" t="s">
        <v>72</v>
      </c>
      <c r="F23" s="333" t="s">
        <v>192</v>
      </c>
      <c r="G23" s="375" t="s">
        <v>193</v>
      </c>
      <c r="H23" s="312">
        <v>1</v>
      </c>
      <c r="I23" s="380">
        <v>0</v>
      </c>
      <c r="J23" s="380">
        <f t="shared" si="0"/>
        <v>0</v>
      </c>
      <c r="K23" s="381">
        <v>0.08</v>
      </c>
      <c r="L23" s="380">
        <f t="shared" si="1"/>
        <v>0</v>
      </c>
    </row>
    <row r="24" spans="1:12" s="401" customFormat="1">
      <c r="A24" s="375">
        <f t="shared" si="2"/>
        <v>19</v>
      </c>
      <c r="B24" s="376"/>
      <c r="C24" s="376" t="s">
        <v>190</v>
      </c>
      <c r="D24" s="398" t="s">
        <v>191</v>
      </c>
      <c r="E24" s="399" t="s">
        <v>12</v>
      </c>
      <c r="F24" s="333" t="s">
        <v>145</v>
      </c>
      <c r="G24" s="400" t="s">
        <v>194</v>
      </c>
      <c r="H24" s="312">
        <v>1</v>
      </c>
      <c r="I24" s="380">
        <v>0</v>
      </c>
      <c r="J24" s="380">
        <f t="shared" si="0"/>
        <v>0</v>
      </c>
      <c r="K24" s="381">
        <v>0.08</v>
      </c>
      <c r="L24" s="380">
        <f t="shared" si="1"/>
        <v>0</v>
      </c>
    </row>
    <row r="25" spans="1:12" ht="25.5">
      <c r="A25" s="375">
        <f t="shared" si="2"/>
        <v>20</v>
      </c>
      <c r="B25" s="376"/>
      <c r="C25" s="376" t="s">
        <v>1391</v>
      </c>
      <c r="D25" s="375" t="s">
        <v>195</v>
      </c>
      <c r="E25" s="382" t="s">
        <v>85</v>
      </c>
      <c r="F25" s="402" t="s">
        <v>86</v>
      </c>
      <c r="G25" s="375" t="s">
        <v>87</v>
      </c>
      <c r="H25" s="388">
        <v>1</v>
      </c>
      <c r="I25" s="380">
        <v>0</v>
      </c>
      <c r="J25" s="380">
        <f t="shared" si="0"/>
        <v>0</v>
      </c>
      <c r="K25" s="381">
        <v>0.08</v>
      </c>
      <c r="L25" s="380">
        <f t="shared" si="1"/>
        <v>0</v>
      </c>
    </row>
    <row r="26" spans="1:12">
      <c r="A26" s="375">
        <f t="shared" si="2"/>
        <v>21</v>
      </c>
      <c r="B26" s="332"/>
      <c r="C26" s="332" t="s">
        <v>1392</v>
      </c>
      <c r="D26" s="375" t="s">
        <v>195</v>
      </c>
      <c r="E26" s="382" t="s">
        <v>8</v>
      </c>
      <c r="F26" s="333" t="s">
        <v>100</v>
      </c>
      <c r="G26" s="333" t="s">
        <v>118</v>
      </c>
      <c r="H26" s="383">
        <v>80</v>
      </c>
      <c r="I26" s="380">
        <v>0</v>
      </c>
      <c r="J26" s="380">
        <f t="shared" si="0"/>
        <v>0</v>
      </c>
      <c r="K26" s="381">
        <v>0.08</v>
      </c>
      <c r="L26" s="380">
        <f t="shared" si="1"/>
        <v>0</v>
      </c>
    </row>
    <row r="27" spans="1:12" ht="25.5">
      <c r="A27" s="375">
        <f t="shared" si="2"/>
        <v>22</v>
      </c>
      <c r="B27" s="376"/>
      <c r="C27" s="376" t="s">
        <v>1393</v>
      </c>
      <c r="D27" s="375" t="s">
        <v>196</v>
      </c>
      <c r="E27" s="382" t="s">
        <v>35</v>
      </c>
      <c r="F27" s="375" t="s">
        <v>197</v>
      </c>
      <c r="G27" s="375" t="s">
        <v>30</v>
      </c>
      <c r="H27" s="383">
        <v>10</v>
      </c>
      <c r="I27" s="380">
        <v>0</v>
      </c>
      <c r="J27" s="380">
        <f t="shared" si="0"/>
        <v>0</v>
      </c>
      <c r="K27" s="381">
        <v>0.08</v>
      </c>
      <c r="L27" s="380">
        <f t="shared" si="1"/>
        <v>0</v>
      </c>
    </row>
    <row r="28" spans="1:12" ht="25.5">
      <c r="A28" s="375">
        <f t="shared" si="2"/>
        <v>23</v>
      </c>
      <c r="B28" s="376"/>
      <c r="C28" s="376" t="s">
        <v>1393</v>
      </c>
      <c r="D28" s="375" t="s">
        <v>196</v>
      </c>
      <c r="E28" s="382" t="s">
        <v>93</v>
      </c>
      <c r="F28" s="375" t="s">
        <v>198</v>
      </c>
      <c r="G28" s="375" t="s">
        <v>56</v>
      </c>
      <c r="H28" s="383">
        <v>10</v>
      </c>
      <c r="I28" s="380">
        <v>0</v>
      </c>
      <c r="J28" s="380">
        <f t="shared" si="0"/>
        <v>0</v>
      </c>
      <c r="K28" s="381">
        <v>0.08</v>
      </c>
      <c r="L28" s="380">
        <f t="shared" si="1"/>
        <v>0</v>
      </c>
    </row>
    <row r="29" spans="1:12" ht="25.5">
      <c r="A29" s="375">
        <f t="shared" si="2"/>
        <v>24</v>
      </c>
      <c r="B29" s="376"/>
      <c r="C29" s="376" t="s">
        <v>1393</v>
      </c>
      <c r="D29" s="375" t="s">
        <v>196</v>
      </c>
      <c r="E29" s="382" t="s">
        <v>8</v>
      </c>
      <c r="F29" s="375" t="s">
        <v>53</v>
      </c>
      <c r="G29" s="375" t="s">
        <v>14</v>
      </c>
      <c r="H29" s="383">
        <v>6</v>
      </c>
      <c r="I29" s="380">
        <v>0</v>
      </c>
      <c r="J29" s="380">
        <f t="shared" si="0"/>
        <v>0</v>
      </c>
      <c r="K29" s="381">
        <v>0.08</v>
      </c>
      <c r="L29" s="380">
        <f t="shared" si="1"/>
        <v>0</v>
      </c>
    </row>
    <row r="30" spans="1:12" ht="25.5">
      <c r="A30" s="375">
        <f t="shared" si="2"/>
        <v>25</v>
      </c>
      <c r="B30" s="376"/>
      <c r="C30" s="376" t="s">
        <v>1394</v>
      </c>
      <c r="D30" s="333" t="s">
        <v>199</v>
      </c>
      <c r="E30" s="382" t="s">
        <v>72</v>
      </c>
      <c r="F30" s="375" t="s">
        <v>200</v>
      </c>
      <c r="G30" s="375" t="s">
        <v>201</v>
      </c>
      <c r="H30" s="383">
        <v>150</v>
      </c>
      <c r="I30" s="380">
        <v>0</v>
      </c>
      <c r="J30" s="380">
        <f t="shared" si="0"/>
        <v>0</v>
      </c>
      <c r="K30" s="381">
        <v>0.08</v>
      </c>
      <c r="L30" s="380">
        <f t="shared" si="1"/>
        <v>0</v>
      </c>
    </row>
    <row r="31" spans="1:12" ht="25.5">
      <c r="A31" s="375">
        <f t="shared" si="2"/>
        <v>26</v>
      </c>
      <c r="B31" s="376"/>
      <c r="C31" s="376" t="s">
        <v>202</v>
      </c>
      <c r="D31" s="375" t="s">
        <v>203</v>
      </c>
      <c r="E31" s="382" t="s">
        <v>35</v>
      </c>
      <c r="F31" s="375" t="s">
        <v>204</v>
      </c>
      <c r="G31" s="375" t="s">
        <v>31</v>
      </c>
      <c r="H31" s="388">
        <v>10</v>
      </c>
      <c r="I31" s="380">
        <v>0</v>
      </c>
      <c r="J31" s="380">
        <f t="shared" si="0"/>
        <v>0</v>
      </c>
      <c r="K31" s="381">
        <v>0.08</v>
      </c>
      <c r="L31" s="380">
        <f t="shared" si="1"/>
        <v>0</v>
      </c>
    </row>
    <row r="32" spans="1:12" ht="25.5">
      <c r="A32" s="375">
        <f t="shared" si="2"/>
        <v>27</v>
      </c>
      <c r="B32" s="376"/>
      <c r="C32" s="376" t="s">
        <v>202</v>
      </c>
      <c r="D32" s="375" t="s">
        <v>203</v>
      </c>
      <c r="E32" s="382" t="s">
        <v>35</v>
      </c>
      <c r="F32" s="375" t="s">
        <v>205</v>
      </c>
      <c r="G32" s="375" t="s">
        <v>30</v>
      </c>
      <c r="H32" s="388">
        <v>10</v>
      </c>
      <c r="I32" s="380">
        <v>0</v>
      </c>
      <c r="J32" s="380">
        <f t="shared" si="0"/>
        <v>0</v>
      </c>
      <c r="K32" s="381">
        <v>0.08</v>
      </c>
      <c r="L32" s="380">
        <f t="shared" si="1"/>
        <v>0</v>
      </c>
    </row>
    <row r="33" spans="1:12" ht="25.5">
      <c r="A33" s="375">
        <f t="shared" si="2"/>
        <v>28</v>
      </c>
      <c r="B33" s="376"/>
      <c r="C33" s="376" t="s">
        <v>206</v>
      </c>
      <c r="D33" s="375" t="s">
        <v>207</v>
      </c>
      <c r="E33" s="382" t="s">
        <v>35</v>
      </c>
      <c r="F33" s="375" t="s">
        <v>208</v>
      </c>
      <c r="G33" s="375" t="s">
        <v>31</v>
      </c>
      <c r="H33" s="383">
        <v>2</v>
      </c>
      <c r="I33" s="380">
        <v>0</v>
      </c>
      <c r="J33" s="380">
        <f t="shared" si="0"/>
        <v>0</v>
      </c>
      <c r="K33" s="381">
        <v>0.08</v>
      </c>
      <c r="L33" s="380">
        <f t="shared" si="1"/>
        <v>0</v>
      </c>
    </row>
    <row r="34" spans="1:12" ht="25.5">
      <c r="A34" s="375">
        <f t="shared" si="2"/>
        <v>29</v>
      </c>
      <c r="B34" s="376"/>
      <c r="C34" s="376" t="s">
        <v>206</v>
      </c>
      <c r="D34" s="375" t="s">
        <v>207</v>
      </c>
      <c r="E34" s="382" t="s">
        <v>35</v>
      </c>
      <c r="F34" s="375" t="s">
        <v>209</v>
      </c>
      <c r="G34" s="375" t="s">
        <v>31</v>
      </c>
      <c r="H34" s="383">
        <v>45</v>
      </c>
      <c r="I34" s="380">
        <v>0</v>
      </c>
      <c r="J34" s="380">
        <f t="shared" si="0"/>
        <v>0</v>
      </c>
      <c r="K34" s="381">
        <v>0.08</v>
      </c>
      <c r="L34" s="380">
        <f t="shared" si="1"/>
        <v>0</v>
      </c>
    </row>
    <row r="35" spans="1:12" ht="25.5">
      <c r="A35" s="375">
        <f t="shared" si="2"/>
        <v>30</v>
      </c>
      <c r="B35" s="376"/>
      <c r="C35" s="376" t="s">
        <v>1395</v>
      </c>
      <c r="D35" s="375" t="s">
        <v>210</v>
      </c>
      <c r="E35" s="382" t="s">
        <v>85</v>
      </c>
      <c r="F35" s="375" t="s">
        <v>44</v>
      </c>
      <c r="G35" s="375" t="s">
        <v>87</v>
      </c>
      <c r="H35" s="383">
        <v>15</v>
      </c>
      <c r="I35" s="380">
        <v>0</v>
      </c>
      <c r="J35" s="380">
        <f t="shared" si="0"/>
        <v>0</v>
      </c>
      <c r="K35" s="381">
        <v>0.08</v>
      </c>
      <c r="L35" s="380">
        <f t="shared" si="1"/>
        <v>0</v>
      </c>
    </row>
    <row r="36" spans="1:12">
      <c r="A36" s="375">
        <f t="shared" si="2"/>
        <v>31</v>
      </c>
      <c r="B36" s="332"/>
      <c r="C36" s="332" t="s">
        <v>1396</v>
      </c>
      <c r="D36" s="333" t="s">
        <v>211</v>
      </c>
      <c r="E36" s="382" t="s">
        <v>8</v>
      </c>
      <c r="F36" s="333" t="s">
        <v>212</v>
      </c>
      <c r="G36" s="333" t="s">
        <v>119</v>
      </c>
      <c r="H36" s="383">
        <v>8</v>
      </c>
      <c r="I36" s="380">
        <v>0</v>
      </c>
      <c r="J36" s="380">
        <f t="shared" si="0"/>
        <v>0</v>
      </c>
      <c r="K36" s="381">
        <v>0.08</v>
      </c>
      <c r="L36" s="380">
        <f t="shared" si="1"/>
        <v>0</v>
      </c>
    </row>
    <row r="37" spans="1:12">
      <c r="A37" s="375">
        <f t="shared" si="2"/>
        <v>32</v>
      </c>
      <c r="B37" s="332"/>
      <c r="C37" s="332" t="s">
        <v>1396</v>
      </c>
      <c r="D37" s="333" t="s">
        <v>211</v>
      </c>
      <c r="E37" s="382" t="s">
        <v>8</v>
      </c>
      <c r="F37" s="333" t="s">
        <v>15</v>
      </c>
      <c r="G37" s="333" t="s">
        <v>119</v>
      </c>
      <c r="H37" s="388">
        <v>6</v>
      </c>
      <c r="I37" s="380">
        <v>0</v>
      </c>
      <c r="J37" s="380">
        <f t="shared" si="0"/>
        <v>0</v>
      </c>
      <c r="K37" s="381">
        <v>0.08</v>
      </c>
      <c r="L37" s="380">
        <f t="shared" si="1"/>
        <v>0</v>
      </c>
    </row>
    <row r="38" spans="1:12">
      <c r="A38" s="375">
        <f t="shared" si="2"/>
        <v>33</v>
      </c>
      <c r="B38" s="332"/>
      <c r="C38" s="332" t="s">
        <v>1397</v>
      </c>
      <c r="D38" s="333" t="s">
        <v>211</v>
      </c>
      <c r="E38" s="382" t="s">
        <v>8</v>
      </c>
      <c r="F38" s="333" t="s">
        <v>20</v>
      </c>
      <c r="G38" s="333" t="s">
        <v>119</v>
      </c>
      <c r="H38" s="388">
        <v>1</v>
      </c>
      <c r="I38" s="380">
        <v>0</v>
      </c>
      <c r="J38" s="380">
        <f t="shared" si="0"/>
        <v>0</v>
      </c>
      <c r="K38" s="381">
        <v>0.08</v>
      </c>
      <c r="L38" s="380">
        <f t="shared" si="1"/>
        <v>0</v>
      </c>
    </row>
    <row r="39" spans="1:12">
      <c r="A39" s="375">
        <f t="shared" si="2"/>
        <v>34</v>
      </c>
      <c r="B39" s="376"/>
      <c r="C39" s="376" t="s">
        <v>1400</v>
      </c>
      <c r="D39" s="375" t="s">
        <v>213</v>
      </c>
      <c r="E39" s="382" t="s">
        <v>35</v>
      </c>
      <c r="F39" s="375" t="s">
        <v>180</v>
      </c>
      <c r="G39" s="375" t="s">
        <v>31</v>
      </c>
      <c r="H39" s="383">
        <v>80</v>
      </c>
      <c r="I39" s="380">
        <v>0</v>
      </c>
      <c r="J39" s="380">
        <f t="shared" si="0"/>
        <v>0</v>
      </c>
      <c r="K39" s="381">
        <v>0.08</v>
      </c>
      <c r="L39" s="380">
        <f t="shared" si="1"/>
        <v>0</v>
      </c>
    </row>
    <row r="40" spans="1:12" ht="38.25">
      <c r="A40" s="375">
        <f t="shared" si="2"/>
        <v>35</v>
      </c>
      <c r="B40" s="376"/>
      <c r="C40" s="376" t="s">
        <v>214</v>
      </c>
      <c r="D40" s="375" t="s">
        <v>215</v>
      </c>
      <c r="E40" s="382" t="s">
        <v>216</v>
      </c>
      <c r="F40" s="375" t="s">
        <v>217</v>
      </c>
      <c r="G40" s="375" t="s">
        <v>103</v>
      </c>
      <c r="H40" s="383">
        <v>4</v>
      </c>
      <c r="I40" s="380">
        <v>0</v>
      </c>
      <c r="J40" s="380">
        <f t="shared" si="0"/>
        <v>0</v>
      </c>
      <c r="K40" s="381">
        <v>0.08</v>
      </c>
      <c r="L40" s="380">
        <f t="shared" si="1"/>
        <v>0</v>
      </c>
    </row>
    <row r="41" spans="1:12" ht="25.5">
      <c r="A41" s="375">
        <f t="shared" si="2"/>
        <v>36</v>
      </c>
      <c r="B41" s="332"/>
      <c r="C41" s="332" t="s">
        <v>1398</v>
      </c>
      <c r="D41" s="333" t="s">
        <v>218</v>
      </c>
      <c r="E41" s="382" t="s">
        <v>8</v>
      </c>
      <c r="F41" s="333" t="s">
        <v>21</v>
      </c>
      <c r="G41" s="333" t="s">
        <v>10</v>
      </c>
      <c r="H41" s="383">
        <v>200</v>
      </c>
      <c r="I41" s="380">
        <v>0</v>
      </c>
      <c r="J41" s="380">
        <f t="shared" si="0"/>
        <v>0</v>
      </c>
      <c r="K41" s="381">
        <v>0.08</v>
      </c>
      <c r="L41" s="380">
        <f t="shared" si="1"/>
        <v>0</v>
      </c>
    </row>
    <row r="42" spans="1:12" ht="25.5">
      <c r="A42" s="375">
        <f t="shared" si="2"/>
        <v>37</v>
      </c>
      <c r="B42" s="332"/>
      <c r="C42" s="332" t="s">
        <v>1398</v>
      </c>
      <c r="D42" s="333" t="s">
        <v>218</v>
      </c>
      <c r="E42" s="382" t="s">
        <v>35</v>
      </c>
      <c r="F42" s="333" t="s">
        <v>219</v>
      </c>
      <c r="G42" s="333" t="s">
        <v>220</v>
      </c>
      <c r="H42" s="383">
        <v>200</v>
      </c>
      <c r="I42" s="380">
        <v>0</v>
      </c>
      <c r="J42" s="380">
        <f t="shared" si="0"/>
        <v>0</v>
      </c>
      <c r="K42" s="381">
        <v>0.08</v>
      </c>
      <c r="L42" s="380">
        <f t="shared" si="1"/>
        <v>0</v>
      </c>
    </row>
    <row r="43" spans="1:12" ht="25.5">
      <c r="A43" s="375">
        <f t="shared" si="2"/>
        <v>38</v>
      </c>
      <c r="B43" s="272"/>
      <c r="C43" s="272" t="s">
        <v>1399</v>
      </c>
      <c r="D43" s="212" t="s">
        <v>84</v>
      </c>
      <c r="E43" s="313" t="s">
        <v>85</v>
      </c>
      <c r="F43" s="212" t="s">
        <v>86</v>
      </c>
      <c r="G43" s="212" t="s">
        <v>87</v>
      </c>
      <c r="H43" s="253">
        <v>20</v>
      </c>
      <c r="I43" s="380">
        <v>0</v>
      </c>
      <c r="J43" s="380">
        <f t="shared" si="0"/>
        <v>0</v>
      </c>
      <c r="K43" s="381">
        <v>0.08</v>
      </c>
      <c r="L43" s="380">
        <f t="shared" si="1"/>
        <v>0</v>
      </c>
    </row>
    <row r="44" spans="1:12" ht="25.5">
      <c r="A44" s="375">
        <f t="shared" si="2"/>
        <v>39</v>
      </c>
      <c r="B44" s="272"/>
      <c r="C44" s="272" t="s">
        <v>1401</v>
      </c>
      <c r="D44" s="212" t="s">
        <v>91</v>
      </c>
      <c r="E44" s="313" t="s">
        <v>35</v>
      </c>
      <c r="F44" s="212" t="s">
        <v>92</v>
      </c>
      <c r="G44" s="212" t="s">
        <v>31</v>
      </c>
      <c r="H44" s="253">
        <v>6</v>
      </c>
      <c r="I44" s="380">
        <v>0</v>
      </c>
      <c r="J44" s="380">
        <f t="shared" si="0"/>
        <v>0</v>
      </c>
      <c r="K44" s="381">
        <v>0.08</v>
      </c>
      <c r="L44" s="380">
        <f t="shared" si="1"/>
        <v>0</v>
      </c>
    </row>
    <row r="45" spans="1:12" ht="25.5">
      <c r="A45" s="375">
        <f t="shared" si="2"/>
        <v>40</v>
      </c>
      <c r="B45" s="376"/>
      <c r="C45" s="376" t="s">
        <v>1402</v>
      </c>
      <c r="D45" s="375" t="s">
        <v>221</v>
      </c>
      <c r="E45" s="382" t="s">
        <v>17</v>
      </c>
      <c r="F45" s="375" t="s">
        <v>222</v>
      </c>
      <c r="G45" s="375" t="s">
        <v>31</v>
      </c>
      <c r="H45" s="383">
        <v>10</v>
      </c>
      <c r="I45" s="380">
        <v>0</v>
      </c>
      <c r="J45" s="380">
        <f t="shared" si="0"/>
        <v>0</v>
      </c>
      <c r="K45" s="381">
        <v>0.08</v>
      </c>
      <c r="L45" s="380">
        <f t="shared" si="1"/>
        <v>0</v>
      </c>
    </row>
    <row r="46" spans="1:12" ht="25.5">
      <c r="A46" s="375">
        <f t="shared" si="2"/>
        <v>41</v>
      </c>
      <c r="B46" s="376"/>
      <c r="C46" s="376" t="s">
        <v>1403</v>
      </c>
      <c r="D46" s="375" t="s">
        <v>223</v>
      </c>
      <c r="E46" s="382" t="s">
        <v>8</v>
      </c>
      <c r="F46" s="375" t="s">
        <v>47</v>
      </c>
      <c r="G46" s="375" t="s">
        <v>14</v>
      </c>
      <c r="H46" s="383">
        <v>12</v>
      </c>
      <c r="I46" s="380">
        <v>0</v>
      </c>
      <c r="J46" s="380">
        <f t="shared" si="0"/>
        <v>0</v>
      </c>
      <c r="K46" s="381">
        <v>0.08</v>
      </c>
      <c r="L46" s="380">
        <f t="shared" si="1"/>
        <v>0</v>
      </c>
    </row>
    <row r="47" spans="1:12" ht="25.5">
      <c r="A47" s="375">
        <f t="shared" si="2"/>
        <v>42</v>
      </c>
      <c r="B47" s="376"/>
      <c r="C47" s="376" t="s">
        <v>1403</v>
      </c>
      <c r="D47" s="375" t="s">
        <v>223</v>
      </c>
      <c r="E47" s="382" t="s">
        <v>8</v>
      </c>
      <c r="F47" s="375" t="s">
        <v>48</v>
      </c>
      <c r="G47" s="375" t="s">
        <v>14</v>
      </c>
      <c r="H47" s="383">
        <v>12</v>
      </c>
      <c r="I47" s="380">
        <v>0</v>
      </c>
      <c r="J47" s="380">
        <f t="shared" si="0"/>
        <v>0</v>
      </c>
      <c r="K47" s="381">
        <v>0.08</v>
      </c>
      <c r="L47" s="380">
        <f t="shared" si="1"/>
        <v>0</v>
      </c>
    </row>
    <row r="48" spans="1:12" ht="25.5">
      <c r="A48" s="375">
        <f t="shared" si="2"/>
        <v>43</v>
      </c>
      <c r="B48" s="376"/>
      <c r="C48" s="376" t="s">
        <v>1404</v>
      </c>
      <c r="D48" s="375" t="s">
        <v>224</v>
      </c>
      <c r="E48" s="382" t="s">
        <v>17</v>
      </c>
      <c r="F48" s="375" t="s">
        <v>270</v>
      </c>
      <c r="G48" s="375" t="s">
        <v>30</v>
      </c>
      <c r="H48" s="383">
        <v>250</v>
      </c>
      <c r="I48" s="380">
        <v>0</v>
      </c>
      <c r="J48" s="380">
        <f t="shared" si="0"/>
        <v>0</v>
      </c>
      <c r="K48" s="381">
        <v>0.08</v>
      </c>
      <c r="L48" s="380">
        <f t="shared" si="1"/>
        <v>0</v>
      </c>
    </row>
    <row r="49" spans="1:12" ht="25.5">
      <c r="A49" s="375">
        <f t="shared" si="2"/>
        <v>44</v>
      </c>
      <c r="B49" s="376"/>
      <c r="C49" s="376" t="s">
        <v>1404</v>
      </c>
      <c r="D49" s="375" t="s">
        <v>224</v>
      </c>
      <c r="E49" s="382" t="s">
        <v>35</v>
      </c>
      <c r="F49" s="375" t="s">
        <v>591</v>
      </c>
      <c r="G49" s="375" t="s">
        <v>31</v>
      </c>
      <c r="H49" s="383">
        <v>45</v>
      </c>
      <c r="I49" s="380">
        <v>0</v>
      </c>
      <c r="J49" s="380">
        <f t="shared" si="0"/>
        <v>0</v>
      </c>
      <c r="K49" s="381">
        <v>0.08</v>
      </c>
      <c r="L49" s="380">
        <f t="shared" si="1"/>
        <v>0</v>
      </c>
    </row>
    <row r="50" spans="1:12" ht="25.5">
      <c r="A50" s="375">
        <f t="shared" si="2"/>
        <v>45</v>
      </c>
      <c r="B50" s="376"/>
      <c r="C50" s="376" t="s">
        <v>1404</v>
      </c>
      <c r="D50" s="375" t="s">
        <v>224</v>
      </c>
      <c r="E50" s="382" t="s">
        <v>17</v>
      </c>
      <c r="F50" s="375" t="s">
        <v>225</v>
      </c>
      <c r="G50" s="375" t="s">
        <v>30</v>
      </c>
      <c r="H50" s="383">
        <v>4</v>
      </c>
      <c r="I50" s="380">
        <v>0</v>
      </c>
      <c r="J50" s="380">
        <f t="shared" si="0"/>
        <v>0</v>
      </c>
      <c r="K50" s="381">
        <v>0.08</v>
      </c>
      <c r="L50" s="380">
        <f t="shared" si="1"/>
        <v>0</v>
      </c>
    </row>
    <row r="51" spans="1:12" ht="25.5">
      <c r="A51" s="375">
        <f t="shared" si="2"/>
        <v>46</v>
      </c>
      <c r="B51" s="376"/>
      <c r="C51" s="376" t="s">
        <v>1404</v>
      </c>
      <c r="D51" s="375" t="s">
        <v>224</v>
      </c>
      <c r="E51" s="382" t="s">
        <v>35</v>
      </c>
      <c r="F51" s="403" t="s">
        <v>592</v>
      </c>
      <c r="G51" s="375" t="s">
        <v>31</v>
      </c>
      <c r="H51" s="383">
        <v>20</v>
      </c>
      <c r="I51" s="380">
        <v>0</v>
      </c>
      <c r="J51" s="380">
        <f t="shared" si="0"/>
        <v>0</v>
      </c>
      <c r="K51" s="381">
        <v>0.08</v>
      </c>
      <c r="L51" s="380">
        <f t="shared" si="1"/>
        <v>0</v>
      </c>
    </row>
    <row r="52" spans="1:12" ht="51">
      <c r="A52" s="375">
        <f t="shared" si="2"/>
        <v>47</v>
      </c>
      <c r="B52" s="376"/>
      <c r="C52" s="376" t="s">
        <v>226</v>
      </c>
      <c r="D52" s="375" t="s">
        <v>226</v>
      </c>
      <c r="E52" s="382" t="s">
        <v>227</v>
      </c>
      <c r="F52" s="375" t="s">
        <v>228</v>
      </c>
      <c r="G52" s="375" t="s">
        <v>18</v>
      </c>
      <c r="H52" s="383">
        <v>30</v>
      </c>
      <c r="I52" s="380">
        <v>0</v>
      </c>
      <c r="J52" s="380">
        <f t="shared" si="0"/>
        <v>0</v>
      </c>
      <c r="K52" s="381">
        <v>0.08</v>
      </c>
      <c r="L52" s="380">
        <f t="shared" si="1"/>
        <v>0</v>
      </c>
    </row>
    <row r="53" spans="1:12">
      <c r="A53" s="375">
        <f t="shared" si="2"/>
        <v>48</v>
      </c>
      <c r="B53" s="376"/>
      <c r="C53" s="376" t="s">
        <v>1405</v>
      </c>
      <c r="D53" s="375" t="s">
        <v>229</v>
      </c>
      <c r="E53" s="382" t="s">
        <v>8</v>
      </c>
      <c r="F53" s="375" t="s">
        <v>77</v>
      </c>
      <c r="G53" s="375" t="s">
        <v>14</v>
      </c>
      <c r="H53" s="383">
        <v>50</v>
      </c>
      <c r="I53" s="380">
        <v>0</v>
      </c>
      <c r="J53" s="380">
        <f t="shared" si="0"/>
        <v>0</v>
      </c>
      <c r="K53" s="381">
        <v>0.08</v>
      </c>
      <c r="L53" s="380">
        <f t="shared" si="1"/>
        <v>0</v>
      </c>
    </row>
    <row r="54" spans="1:12">
      <c r="A54" s="375">
        <f t="shared" si="2"/>
        <v>49</v>
      </c>
      <c r="I54" s="380">
        <v>0</v>
      </c>
      <c r="J54" s="380">
        <f t="shared" si="0"/>
        <v>0</v>
      </c>
      <c r="L54" s="380">
        <f t="shared" si="1"/>
        <v>0</v>
      </c>
    </row>
    <row r="55" spans="1:12">
      <c r="A55" s="375">
        <f t="shared" si="2"/>
        <v>50</v>
      </c>
      <c r="B55" s="332"/>
      <c r="C55" s="332" t="s">
        <v>232</v>
      </c>
      <c r="D55" s="333" t="s">
        <v>233</v>
      </c>
      <c r="E55" s="382" t="s">
        <v>8</v>
      </c>
      <c r="F55" s="333" t="s">
        <v>100</v>
      </c>
      <c r="G55" s="333" t="s">
        <v>40</v>
      </c>
      <c r="H55" s="388">
        <v>170</v>
      </c>
      <c r="I55" s="380">
        <v>0</v>
      </c>
      <c r="J55" s="380">
        <f t="shared" si="0"/>
        <v>0</v>
      </c>
      <c r="K55" s="381">
        <v>0.08</v>
      </c>
      <c r="L55" s="380">
        <f t="shared" si="1"/>
        <v>0</v>
      </c>
    </row>
    <row r="56" spans="1:12" ht="25.5">
      <c r="A56" s="375">
        <f t="shared" si="2"/>
        <v>51</v>
      </c>
      <c r="B56" s="332"/>
      <c r="C56" s="332" t="s">
        <v>1407</v>
      </c>
      <c r="D56" s="333" t="s">
        <v>237</v>
      </c>
      <c r="E56" s="382" t="s">
        <v>8</v>
      </c>
      <c r="F56" s="333" t="s">
        <v>15</v>
      </c>
      <c r="G56" s="333" t="s">
        <v>61</v>
      </c>
      <c r="H56" s="383">
        <v>50</v>
      </c>
      <c r="I56" s="380">
        <v>0</v>
      </c>
      <c r="J56" s="380">
        <f t="shared" si="0"/>
        <v>0</v>
      </c>
      <c r="K56" s="381">
        <v>0.08</v>
      </c>
      <c r="L56" s="380">
        <f t="shared" si="1"/>
        <v>0</v>
      </c>
    </row>
    <row r="57" spans="1:12" ht="25.5">
      <c r="A57" s="375">
        <f t="shared" si="2"/>
        <v>52</v>
      </c>
      <c r="B57" s="332"/>
      <c r="C57" s="332" t="s">
        <v>1407</v>
      </c>
      <c r="D57" s="333" t="s">
        <v>237</v>
      </c>
      <c r="E57" s="382" t="s">
        <v>35</v>
      </c>
      <c r="F57" s="333" t="s">
        <v>69</v>
      </c>
      <c r="G57" s="333" t="s">
        <v>235</v>
      </c>
      <c r="H57" s="383">
        <v>900</v>
      </c>
      <c r="I57" s="380">
        <v>0</v>
      </c>
      <c r="J57" s="380">
        <f t="shared" si="0"/>
        <v>0</v>
      </c>
      <c r="K57" s="381">
        <v>0.08</v>
      </c>
      <c r="L57" s="380">
        <f t="shared" si="1"/>
        <v>0</v>
      </c>
    </row>
    <row r="58" spans="1:12" ht="25.5">
      <c r="A58" s="375">
        <f t="shared" si="2"/>
        <v>53</v>
      </c>
      <c r="B58" s="376"/>
      <c r="C58" s="376" t="s">
        <v>1408</v>
      </c>
      <c r="D58" s="333" t="s">
        <v>238</v>
      </c>
      <c r="E58" s="382" t="s">
        <v>8</v>
      </c>
      <c r="F58" s="333" t="s">
        <v>239</v>
      </c>
      <c r="G58" s="333" t="s">
        <v>240</v>
      </c>
      <c r="H58" s="388">
        <v>170</v>
      </c>
      <c r="I58" s="380">
        <v>0</v>
      </c>
      <c r="J58" s="380">
        <f t="shared" si="0"/>
        <v>0</v>
      </c>
      <c r="K58" s="381">
        <v>0.08</v>
      </c>
      <c r="L58" s="380">
        <f t="shared" si="1"/>
        <v>0</v>
      </c>
    </row>
    <row r="59" spans="1:12" ht="24.6" customHeight="1">
      <c r="A59" s="375">
        <f t="shared" si="2"/>
        <v>54</v>
      </c>
      <c r="B59" s="376"/>
      <c r="C59" s="376" t="s">
        <v>1408</v>
      </c>
      <c r="D59" s="333" t="s">
        <v>238</v>
      </c>
      <c r="E59" s="382" t="s">
        <v>110</v>
      </c>
      <c r="F59" s="375" t="s">
        <v>100</v>
      </c>
      <c r="G59" s="375" t="s">
        <v>31</v>
      </c>
      <c r="H59" s="388">
        <v>1</v>
      </c>
      <c r="I59" s="380">
        <v>0</v>
      </c>
      <c r="J59" s="380">
        <f t="shared" si="0"/>
        <v>0</v>
      </c>
      <c r="K59" s="381">
        <v>0.08</v>
      </c>
      <c r="L59" s="380">
        <f t="shared" si="1"/>
        <v>0</v>
      </c>
    </row>
    <row r="60" spans="1:12">
      <c r="A60" s="375">
        <f t="shared" si="2"/>
        <v>55</v>
      </c>
      <c r="B60" s="376"/>
      <c r="C60" s="376" t="s">
        <v>1409</v>
      </c>
      <c r="D60" s="375" t="s">
        <v>241</v>
      </c>
      <c r="E60" s="382" t="s">
        <v>97</v>
      </c>
      <c r="F60" s="375" t="s">
        <v>242</v>
      </c>
      <c r="G60" s="375" t="s">
        <v>243</v>
      </c>
      <c r="H60" s="383">
        <v>1</v>
      </c>
      <c r="I60" s="380">
        <v>0</v>
      </c>
      <c r="J60" s="380">
        <f t="shared" si="0"/>
        <v>0</v>
      </c>
      <c r="K60" s="381">
        <v>0.08</v>
      </c>
      <c r="L60" s="380">
        <f t="shared" si="1"/>
        <v>0</v>
      </c>
    </row>
    <row r="61" spans="1:12" ht="25.5">
      <c r="A61" s="375">
        <f t="shared" si="2"/>
        <v>56</v>
      </c>
      <c r="B61" s="376"/>
      <c r="C61" s="274" t="s">
        <v>1410</v>
      </c>
      <c r="D61" s="274" t="s">
        <v>998</v>
      </c>
      <c r="E61" s="274" t="s">
        <v>35</v>
      </c>
      <c r="F61" s="274" t="s">
        <v>694</v>
      </c>
      <c r="G61" s="274" t="s">
        <v>31</v>
      </c>
      <c r="H61" s="193">
        <v>50</v>
      </c>
      <c r="I61" s="380">
        <v>0</v>
      </c>
      <c r="J61" s="380">
        <f t="shared" si="0"/>
        <v>0</v>
      </c>
      <c r="K61" s="255">
        <v>0.08</v>
      </c>
      <c r="L61" s="380">
        <f t="shared" si="1"/>
        <v>0</v>
      </c>
    </row>
    <row r="62" spans="1:12" ht="25.5">
      <c r="A62" s="375">
        <f t="shared" si="2"/>
        <v>57</v>
      </c>
      <c r="B62" s="376"/>
      <c r="C62" s="376" t="s">
        <v>1411</v>
      </c>
      <c r="D62" s="375" t="s">
        <v>244</v>
      </c>
      <c r="E62" s="382" t="s">
        <v>35</v>
      </c>
      <c r="F62" s="375" t="s">
        <v>245</v>
      </c>
      <c r="G62" s="375" t="s">
        <v>31</v>
      </c>
      <c r="H62" s="383">
        <v>10</v>
      </c>
      <c r="I62" s="380">
        <v>0</v>
      </c>
      <c r="J62" s="380">
        <f t="shared" si="0"/>
        <v>0</v>
      </c>
      <c r="K62" s="381">
        <v>0.08</v>
      </c>
      <c r="L62" s="380">
        <f t="shared" si="1"/>
        <v>0</v>
      </c>
    </row>
    <row r="63" spans="1:12">
      <c r="A63" s="375">
        <f t="shared" si="2"/>
        <v>58</v>
      </c>
      <c r="B63" s="376"/>
      <c r="C63" s="376" t="s">
        <v>247</v>
      </c>
      <c r="D63" s="375" t="s">
        <v>248</v>
      </c>
      <c r="E63" s="382" t="s">
        <v>35</v>
      </c>
      <c r="F63" s="375" t="s">
        <v>180</v>
      </c>
      <c r="G63" s="375" t="s">
        <v>31</v>
      </c>
      <c r="H63" s="383">
        <v>1</v>
      </c>
      <c r="I63" s="380">
        <v>0</v>
      </c>
      <c r="J63" s="380">
        <f t="shared" si="0"/>
        <v>0</v>
      </c>
      <c r="K63" s="381">
        <v>0.08</v>
      </c>
      <c r="L63" s="380">
        <f t="shared" si="1"/>
        <v>0</v>
      </c>
    </row>
    <row r="64" spans="1:12">
      <c r="A64" s="375">
        <f t="shared" si="2"/>
        <v>59</v>
      </c>
      <c r="B64" s="376"/>
      <c r="C64" s="376" t="s">
        <v>247</v>
      </c>
      <c r="D64" s="375" t="s">
        <v>248</v>
      </c>
      <c r="E64" s="382" t="s">
        <v>35</v>
      </c>
      <c r="F64" s="375" t="s">
        <v>249</v>
      </c>
      <c r="G64" s="375" t="s">
        <v>30</v>
      </c>
      <c r="H64" s="383">
        <v>360</v>
      </c>
      <c r="I64" s="380">
        <v>0</v>
      </c>
      <c r="J64" s="380">
        <f t="shared" si="0"/>
        <v>0</v>
      </c>
      <c r="K64" s="381">
        <v>0.08</v>
      </c>
      <c r="L64" s="380">
        <f t="shared" si="1"/>
        <v>0</v>
      </c>
    </row>
    <row r="65" spans="1:12">
      <c r="A65" s="375">
        <f t="shared" si="2"/>
        <v>60</v>
      </c>
      <c r="B65" s="376"/>
      <c r="C65" s="376" t="s">
        <v>250</v>
      </c>
      <c r="D65" s="375" t="s">
        <v>251</v>
      </c>
      <c r="E65" s="382" t="s">
        <v>76</v>
      </c>
      <c r="F65" s="375" t="s">
        <v>51</v>
      </c>
      <c r="G65" s="375" t="s">
        <v>52</v>
      </c>
      <c r="H65" s="383">
        <v>1</v>
      </c>
      <c r="I65" s="380">
        <v>0</v>
      </c>
      <c r="J65" s="380">
        <f t="shared" si="0"/>
        <v>0</v>
      </c>
      <c r="K65" s="381">
        <v>0.08</v>
      </c>
      <c r="L65" s="380">
        <f t="shared" si="1"/>
        <v>0</v>
      </c>
    </row>
    <row r="66" spans="1:12" ht="25.5">
      <c r="A66" s="375">
        <f t="shared" si="2"/>
        <v>61</v>
      </c>
      <c r="B66" s="376"/>
      <c r="C66" s="376" t="s">
        <v>252</v>
      </c>
      <c r="D66" s="375" t="s">
        <v>253</v>
      </c>
      <c r="E66" s="382" t="s">
        <v>35</v>
      </c>
      <c r="F66" s="375" t="s">
        <v>254</v>
      </c>
      <c r="G66" s="375" t="s">
        <v>31</v>
      </c>
      <c r="H66" s="383">
        <v>230</v>
      </c>
      <c r="I66" s="380">
        <v>0</v>
      </c>
      <c r="J66" s="380">
        <f t="shared" si="0"/>
        <v>0</v>
      </c>
      <c r="K66" s="381">
        <v>0.08</v>
      </c>
      <c r="L66" s="380">
        <f t="shared" si="1"/>
        <v>0</v>
      </c>
    </row>
    <row r="67" spans="1:12">
      <c r="A67" s="375">
        <f t="shared" si="2"/>
        <v>62</v>
      </c>
      <c r="B67" s="332"/>
      <c r="C67" s="332" t="s">
        <v>255</v>
      </c>
      <c r="D67" s="333" t="s">
        <v>256</v>
      </c>
      <c r="E67" s="404" t="s">
        <v>257</v>
      </c>
      <c r="F67" s="333" t="s">
        <v>258</v>
      </c>
      <c r="G67" s="333" t="s">
        <v>118</v>
      </c>
      <c r="H67" s="383">
        <v>1</v>
      </c>
      <c r="I67" s="380">
        <v>0</v>
      </c>
      <c r="J67" s="380">
        <f t="shared" si="0"/>
        <v>0</v>
      </c>
      <c r="K67" s="381">
        <v>0.08</v>
      </c>
      <c r="L67" s="380">
        <f t="shared" si="1"/>
        <v>0</v>
      </c>
    </row>
    <row r="68" spans="1:12" ht="38.25">
      <c r="A68" s="375">
        <f t="shared" si="2"/>
        <v>63</v>
      </c>
      <c r="B68" s="332"/>
      <c r="C68" s="332" t="s">
        <v>255</v>
      </c>
      <c r="D68" s="333" t="s">
        <v>256</v>
      </c>
      <c r="E68" s="382" t="s">
        <v>46</v>
      </c>
      <c r="F68" s="375" t="s">
        <v>11</v>
      </c>
      <c r="G68" s="375" t="s">
        <v>27</v>
      </c>
      <c r="H68" s="383">
        <v>35</v>
      </c>
      <c r="I68" s="380">
        <v>0</v>
      </c>
      <c r="J68" s="380">
        <f t="shared" si="0"/>
        <v>0</v>
      </c>
      <c r="K68" s="381">
        <v>0.08</v>
      </c>
      <c r="L68" s="380">
        <f t="shared" si="1"/>
        <v>0</v>
      </c>
    </row>
    <row r="69" spans="1:12">
      <c r="A69" s="375">
        <f t="shared" si="2"/>
        <v>64</v>
      </c>
      <c r="B69" s="376"/>
      <c r="C69" s="376" t="s">
        <v>259</v>
      </c>
      <c r="D69" s="375" t="s">
        <v>260</v>
      </c>
      <c r="E69" s="382" t="s">
        <v>35</v>
      </c>
      <c r="F69" s="375" t="s">
        <v>83</v>
      </c>
      <c r="G69" s="375" t="s">
        <v>31</v>
      </c>
      <c r="H69" s="383">
        <v>20</v>
      </c>
      <c r="I69" s="380">
        <v>0</v>
      </c>
      <c r="J69" s="380">
        <f t="shared" si="0"/>
        <v>0</v>
      </c>
      <c r="K69" s="381">
        <v>0.08</v>
      </c>
      <c r="L69" s="380">
        <f t="shared" si="1"/>
        <v>0</v>
      </c>
    </row>
    <row r="70" spans="1:12">
      <c r="A70" s="375">
        <f t="shared" si="2"/>
        <v>65</v>
      </c>
      <c r="B70" s="376"/>
      <c r="C70" s="376" t="s">
        <v>259</v>
      </c>
      <c r="D70" s="375" t="s">
        <v>260</v>
      </c>
      <c r="E70" s="382" t="s">
        <v>8</v>
      </c>
      <c r="F70" s="375" t="s">
        <v>15</v>
      </c>
      <c r="G70" s="375" t="s">
        <v>14</v>
      </c>
      <c r="H70" s="383">
        <v>4</v>
      </c>
      <c r="I70" s="380">
        <v>0</v>
      </c>
      <c r="J70" s="380">
        <f t="shared" si="0"/>
        <v>0</v>
      </c>
      <c r="K70" s="381">
        <v>0.08</v>
      </c>
      <c r="L70" s="380">
        <f t="shared" si="1"/>
        <v>0</v>
      </c>
    </row>
    <row r="71" spans="1:12">
      <c r="A71" s="375">
        <f t="shared" si="2"/>
        <v>66</v>
      </c>
      <c r="B71" s="376"/>
      <c r="C71" s="376" t="s">
        <v>261</v>
      </c>
      <c r="D71" s="375" t="s">
        <v>262</v>
      </c>
      <c r="E71" s="382" t="s">
        <v>8</v>
      </c>
      <c r="F71" s="333" t="s">
        <v>263</v>
      </c>
      <c r="G71" s="333" t="s">
        <v>158</v>
      </c>
      <c r="H71" s="383">
        <v>10</v>
      </c>
      <c r="I71" s="380">
        <v>0</v>
      </c>
      <c r="J71" s="380">
        <f t="shared" ref="J71:J105" si="3">H71*I71</f>
        <v>0</v>
      </c>
      <c r="K71" s="381">
        <v>0.08</v>
      </c>
      <c r="L71" s="380">
        <f t="shared" ref="L71:L105" si="4">J71*K71+J71</f>
        <v>0</v>
      </c>
    </row>
    <row r="72" spans="1:12">
      <c r="A72" s="375">
        <f t="shared" ref="A72:A105" si="5">A71+1</f>
        <v>67</v>
      </c>
      <c r="B72" s="376"/>
      <c r="C72" s="376" t="s">
        <v>261</v>
      </c>
      <c r="D72" s="375" t="s">
        <v>262</v>
      </c>
      <c r="E72" s="382" t="s">
        <v>8</v>
      </c>
      <c r="F72" s="333" t="s">
        <v>264</v>
      </c>
      <c r="G72" s="333" t="s">
        <v>27</v>
      </c>
      <c r="H72" s="383">
        <v>25</v>
      </c>
      <c r="I72" s="380">
        <v>0</v>
      </c>
      <c r="J72" s="380">
        <f t="shared" si="3"/>
        <v>0</v>
      </c>
      <c r="K72" s="381">
        <v>0.08</v>
      </c>
      <c r="L72" s="380">
        <f t="shared" si="4"/>
        <v>0</v>
      </c>
    </row>
    <row r="73" spans="1:12" ht="38.25">
      <c r="A73" s="375">
        <f t="shared" si="5"/>
        <v>68</v>
      </c>
      <c r="B73" s="376"/>
      <c r="C73" s="376" t="s">
        <v>261</v>
      </c>
      <c r="D73" s="375" t="s">
        <v>262</v>
      </c>
      <c r="E73" s="382" t="s">
        <v>265</v>
      </c>
      <c r="F73" s="405" t="s">
        <v>266</v>
      </c>
      <c r="G73" s="405" t="s">
        <v>267</v>
      </c>
      <c r="H73" s="383">
        <v>200</v>
      </c>
      <c r="I73" s="380">
        <v>0</v>
      </c>
      <c r="J73" s="380">
        <f t="shared" si="3"/>
        <v>0</v>
      </c>
      <c r="K73" s="381">
        <v>0.08</v>
      </c>
      <c r="L73" s="380">
        <f t="shared" si="4"/>
        <v>0</v>
      </c>
    </row>
    <row r="74" spans="1:12" ht="25.5">
      <c r="A74" s="375">
        <f t="shared" si="5"/>
        <v>69</v>
      </c>
      <c r="B74" s="272"/>
      <c r="C74" s="272" t="s">
        <v>122</v>
      </c>
      <c r="D74" s="316" t="s">
        <v>123</v>
      </c>
      <c r="E74" s="313" t="s">
        <v>85</v>
      </c>
      <c r="F74" s="212" t="s">
        <v>124</v>
      </c>
      <c r="G74" s="212" t="s">
        <v>125</v>
      </c>
      <c r="H74" s="253">
        <v>10</v>
      </c>
      <c r="I74" s="380">
        <v>0</v>
      </c>
      <c r="J74" s="380">
        <f t="shared" si="3"/>
        <v>0</v>
      </c>
      <c r="K74" s="381">
        <v>0.08</v>
      </c>
      <c r="L74" s="380">
        <f t="shared" si="4"/>
        <v>0</v>
      </c>
    </row>
    <row r="75" spans="1:12" s="8" customFormat="1" ht="25.5">
      <c r="A75" s="375">
        <f t="shared" si="5"/>
        <v>70</v>
      </c>
      <c r="B75" s="423"/>
      <c r="C75" s="424" t="s">
        <v>1413</v>
      </c>
      <c r="D75" s="424" t="s">
        <v>1060</v>
      </c>
      <c r="E75" s="424" t="s">
        <v>35</v>
      </c>
      <c r="F75" s="424" t="s">
        <v>1064</v>
      </c>
      <c r="G75" s="424" t="s">
        <v>50</v>
      </c>
      <c r="H75" s="425">
        <v>100</v>
      </c>
      <c r="I75" s="380">
        <v>0</v>
      </c>
      <c r="J75" s="380">
        <f t="shared" si="3"/>
        <v>0</v>
      </c>
      <c r="K75" s="426">
        <v>0.08</v>
      </c>
      <c r="L75" s="380">
        <f t="shared" si="4"/>
        <v>0</v>
      </c>
    </row>
    <row r="76" spans="1:12" s="1" customFormat="1" ht="51">
      <c r="A76" s="375">
        <f t="shared" si="5"/>
        <v>71</v>
      </c>
      <c r="B76" s="213"/>
      <c r="C76" s="421" t="s">
        <v>1414</v>
      </c>
      <c r="D76" s="422" t="s">
        <v>1074</v>
      </c>
      <c r="E76" s="273" t="s">
        <v>1075</v>
      </c>
      <c r="F76" s="274"/>
      <c r="G76" s="274" t="s">
        <v>31</v>
      </c>
      <c r="H76" s="253">
        <v>75</v>
      </c>
      <c r="I76" s="380">
        <v>0</v>
      </c>
      <c r="J76" s="380">
        <f t="shared" si="3"/>
        <v>0</v>
      </c>
      <c r="K76" s="255">
        <v>0.08</v>
      </c>
      <c r="L76" s="380">
        <f t="shared" si="4"/>
        <v>0</v>
      </c>
    </row>
    <row r="77" spans="1:12" ht="25.5">
      <c r="A77" s="375">
        <f t="shared" si="5"/>
        <v>72</v>
      </c>
      <c r="B77" s="376"/>
      <c r="C77" s="376" t="s">
        <v>1415</v>
      </c>
      <c r="D77" s="375" t="s">
        <v>268</v>
      </c>
      <c r="E77" s="382" t="s">
        <v>8</v>
      </c>
      <c r="F77" s="375" t="s">
        <v>159</v>
      </c>
      <c r="G77" s="375" t="s">
        <v>27</v>
      </c>
      <c r="H77" s="383">
        <v>2</v>
      </c>
      <c r="I77" s="380">
        <v>0</v>
      </c>
      <c r="J77" s="380">
        <f t="shared" si="3"/>
        <v>0</v>
      </c>
      <c r="K77" s="381">
        <v>0.08</v>
      </c>
      <c r="L77" s="380">
        <f t="shared" si="4"/>
        <v>0</v>
      </c>
    </row>
    <row r="78" spans="1:12">
      <c r="A78" s="375">
        <f t="shared" si="5"/>
        <v>73</v>
      </c>
      <c r="B78" s="376"/>
      <c r="C78" s="376" t="s">
        <v>1416</v>
      </c>
      <c r="D78" s="375" t="s">
        <v>269</v>
      </c>
      <c r="E78" s="406" t="s">
        <v>17</v>
      </c>
      <c r="F78" s="375" t="s">
        <v>270</v>
      </c>
      <c r="G78" s="375" t="s">
        <v>30</v>
      </c>
      <c r="H78" s="383">
        <v>280</v>
      </c>
      <c r="I78" s="380">
        <v>0</v>
      </c>
      <c r="J78" s="380">
        <f t="shared" si="3"/>
        <v>0</v>
      </c>
      <c r="K78" s="381">
        <v>0.08</v>
      </c>
      <c r="L78" s="380">
        <f t="shared" si="4"/>
        <v>0</v>
      </c>
    </row>
    <row r="79" spans="1:12">
      <c r="A79" s="375">
        <f t="shared" si="5"/>
        <v>74</v>
      </c>
      <c r="B79" s="376"/>
      <c r="C79" s="376" t="s">
        <v>271</v>
      </c>
      <c r="D79" s="375" t="s">
        <v>272</v>
      </c>
      <c r="E79" s="382" t="s">
        <v>35</v>
      </c>
      <c r="F79" s="375" t="s">
        <v>180</v>
      </c>
      <c r="G79" s="375" t="s">
        <v>31</v>
      </c>
      <c r="H79" s="383">
        <v>1</v>
      </c>
      <c r="I79" s="380">
        <v>0</v>
      </c>
      <c r="J79" s="380">
        <f t="shared" si="3"/>
        <v>0</v>
      </c>
      <c r="K79" s="381">
        <v>0.08</v>
      </c>
      <c r="L79" s="380">
        <f t="shared" si="4"/>
        <v>0</v>
      </c>
    </row>
    <row r="80" spans="1:12">
      <c r="A80" s="375">
        <f t="shared" si="5"/>
        <v>75</v>
      </c>
      <c r="B80" s="376"/>
      <c r="C80" s="376" t="s">
        <v>273</v>
      </c>
      <c r="D80" s="375" t="s">
        <v>272</v>
      </c>
      <c r="E80" s="382" t="s">
        <v>8</v>
      </c>
      <c r="F80" s="375" t="s">
        <v>15</v>
      </c>
      <c r="G80" s="375" t="s">
        <v>50</v>
      </c>
      <c r="H80" s="383">
        <v>2</v>
      </c>
      <c r="I80" s="380">
        <v>0</v>
      </c>
      <c r="J80" s="380">
        <f t="shared" si="3"/>
        <v>0</v>
      </c>
      <c r="K80" s="381">
        <v>0.08</v>
      </c>
      <c r="L80" s="380">
        <f t="shared" si="4"/>
        <v>0</v>
      </c>
    </row>
    <row r="81" spans="1:12">
      <c r="A81" s="375">
        <f t="shared" si="5"/>
        <v>76</v>
      </c>
      <c r="B81" s="376"/>
      <c r="C81" s="376" t="s">
        <v>273</v>
      </c>
      <c r="D81" s="375" t="s">
        <v>272</v>
      </c>
      <c r="E81" s="382" t="s">
        <v>8</v>
      </c>
      <c r="F81" s="375" t="s">
        <v>21</v>
      </c>
      <c r="G81" s="375" t="s">
        <v>50</v>
      </c>
      <c r="H81" s="383">
        <v>1</v>
      </c>
      <c r="I81" s="380">
        <v>0</v>
      </c>
      <c r="J81" s="380">
        <f t="shared" si="3"/>
        <v>0</v>
      </c>
      <c r="K81" s="381">
        <v>0.08</v>
      </c>
      <c r="L81" s="380">
        <f t="shared" si="4"/>
        <v>0</v>
      </c>
    </row>
    <row r="82" spans="1:12">
      <c r="A82" s="375">
        <f t="shared" si="5"/>
        <v>77</v>
      </c>
      <c r="B82" s="332"/>
      <c r="C82" s="332" t="s">
        <v>274</v>
      </c>
      <c r="D82" s="333" t="s">
        <v>275</v>
      </c>
      <c r="E82" s="382" t="s">
        <v>8</v>
      </c>
      <c r="F82" s="333" t="s">
        <v>239</v>
      </c>
      <c r="G82" s="333" t="s">
        <v>276</v>
      </c>
      <c r="H82" s="383">
        <v>8</v>
      </c>
      <c r="I82" s="380">
        <v>0</v>
      </c>
      <c r="J82" s="380">
        <f t="shared" si="3"/>
        <v>0</v>
      </c>
      <c r="K82" s="381">
        <v>0.08</v>
      </c>
      <c r="L82" s="380">
        <f t="shared" si="4"/>
        <v>0</v>
      </c>
    </row>
    <row r="83" spans="1:12" ht="25.5">
      <c r="A83" s="375">
        <f t="shared" si="5"/>
        <v>78</v>
      </c>
      <c r="B83" s="332"/>
      <c r="C83" s="332" t="s">
        <v>274</v>
      </c>
      <c r="D83" s="333" t="s">
        <v>275</v>
      </c>
      <c r="E83" s="382" t="s">
        <v>43</v>
      </c>
      <c r="F83" s="375" t="s">
        <v>57</v>
      </c>
      <c r="G83" s="333" t="s">
        <v>277</v>
      </c>
      <c r="H83" s="383">
        <v>1</v>
      </c>
      <c r="I83" s="380">
        <v>0</v>
      </c>
      <c r="J83" s="380">
        <f t="shared" si="3"/>
        <v>0</v>
      </c>
      <c r="K83" s="381">
        <v>0.08</v>
      </c>
      <c r="L83" s="380">
        <f t="shared" si="4"/>
        <v>0</v>
      </c>
    </row>
    <row r="84" spans="1:12">
      <c r="A84" s="375">
        <f t="shared" si="5"/>
        <v>79</v>
      </c>
      <c r="B84" s="376"/>
      <c r="C84" s="376" t="s">
        <v>278</v>
      </c>
      <c r="D84" s="375" t="s">
        <v>279</v>
      </c>
      <c r="E84" s="382" t="s">
        <v>35</v>
      </c>
      <c r="F84" s="375" t="s">
        <v>179</v>
      </c>
      <c r="G84" s="375" t="s">
        <v>31</v>
      </c>
      <c r="H84" s="383">
        <v>4</v>
      </c>
      <c r="I84" s="380">
        <v>0</v>
      </c>
      <c r="J84" s="380">
        <f t="shared" si="3"/>
        <v>0</v>
      </c>
      <c r="K84" s="381">
        <v>0.08</v>
      </c>
      <c r="L84" s="380">
        <f t="shared" si="4"/>
        <v>0</v>
      </c>
    </row>
    <row r="85" spans="1:12">
      <c r="A85" s="375">
        <f t="shared" si="5"/>
        <v>80</v>
      </c>
      <c r="B85" s="332"/>
      <c r="C85" s="332" t="s">
        <v>1417</v>
      </c>
      <c r="D85" s="375" t="s">
        <v>280</v>
      </c>
      <c r="E85" s="382" t="s">
        <v>76</v>
      </c>
      <c r="F85" s="375" t="s">
        <v>15</v>
      </c>
      <c r="G85" s="375" t="s">
        <v>281</v>
      </c>
      <c r="H85" s="383">
        <v>1</v>
      </c>
      <c r="I85" s="380">
        <v>0</v>
      </c>
      <c r="J85" s="380">
        <f t="shared" si="3"/>
        <v>0</v>
      </c>
      <c r="K85" s="381">
        <v>0.08</v>
      </c>
      <c r="L85" s="380">
        <f t="shared" si="4"/>
        <v>0</v>
      </c>
    </row>
    <row r="86" spans="1:12">
      <c r="A86" s="375">
        <f t="shared" si="5"/>
        <v>81</v>
      </c>
      <c r="B86" s="332"/>
      <c r="C86" s="332" t="s">
        <v>1417</v>
      </c>
      <c r="D86" s="375" t="s">
        <v>280</v>
      </c>
      <c r="E86" s="382" t="s">
        <v>8</v>
      </c>
      <c r="F86" s="333" t="s">
        <v>20</v>
      </c>
      <c r="G86" s="333" t="s">
        <v>312</v>
      </c>
      <c r="H86" s="383">
        <v>1</v>
      </c>
      <c r="I86" s="380">
        <v>0</v>
      </c>
      <c r="J86" s="380">
        <f t="shared" si="3"/>
        <v>0</v>
      </c>
      <c r="K86" s="381">
        <v>0.08</v>
      </c>
      <c r="L86" s="380">
        <f t="shared" si="4"/>
        <v>0</v>
      </c>
    </row>
    <row r="87" spans="1:12">
      <c r="A87" s="375">
        <f t="shared" si="5"/>
        <v>82</v>
      </c>
      <c r="B87" s="332"/>
      <c r="C87" s="332" t="s">
        <v>1418</v>
      </c>
      <c r="D87" s="375" t="s">
        <v>280</v>
      </c>
      <c r="E87" s="382" t="s">
        <v>8</v>
      </c>
      <c r="F87" s="333" t="s">
        <v>21</v>
      </c>
      <c r="G87" s="333" t="s">
        <v>312</v>
      </c>
      <c r="H87" s="383">
        <v>1</v>
      </c>
      <c r="I87" s="380">
        <v>0</v>
      </c>
      <c r="J87" s="380">
        <f t="shared" si="3"/>
        <v>0</v>
      </c>
      <c r="K87" s="381">
        <v>0.08</v>
      </c>
      <c r="L87" s="380">
        <f t="shared" si="4"/>
        <v>0</v>
      </c>
    </row>
    <row r="88" spans="1:12" ht="38.25">
      <c r="A88" s="375">
        <f t="shared" si="5"/>
        <v>83</v>
      </c>
      <c r="B88" s="376"/>
      <c r="C88" s="376" t="s">
        <v>282</v>
      </c>
      <c r="D88" s="375" t="s">
        <v>283</v>
      </c>
      <c r="E88" s="382" t="s">
        <v>35</v>
      </c>
      <c r="F88" s="375" t="s">
        <v>284</v>
      </c>
      <c r="G88" s="375" t="s">
        <v>31</v>
      </c>
      <c r="H88" s="383">
        <v>30</v>
      </c>
      <c r="I88" s="380">
        <v>0</v>
      </c>
      <c r="J88" s="380">
        <f t="shared" si="3"/>
        <v>0</v>
      </c>
      <c r="K88" s="381">
        <v>0.08</v>
      </c>
      <c r="L88" s="380">
        <f t="shared" si="4"/>
        <v>0</v>
      </c>
    </row>
    <row r="89" spans="1:12" ht="25.5">
      <c r="A89" s="375">
        <f t="shared" si="5"/>
        <v>84</v>
      </c>
      <c r="B89" s="390"/>
      <c r="C89" s="390" t="s">
        <v>285</v>
      </c>
      <c r="D89" s="171" t="s">
        <v>286</v>
      </c>
      <c r="E89" s="317" t="s">
        <v>35</v>
      </c>
      <c r="F89" s="171" t="s">
        <v>287</v>
      </c>
      <c r="G89" s="171" t="s">
        <v>137</v>
      </c>
      <c r="H89" s="312">
        <v>210</v>
      </c>
      <c r="I89" s="380">
        <v>0</v>
      </c>
      <c r="J89" s="380">
        <f t="shared" si="3"/>
        <v>0</v>
      </c>
      <c r="K89" s="381">
        <v>0.08</v>
      </c>
      <c r="L89" s="380">
        <f t="shared" si="4"/>
        <v>0</v>
      </c>
    </row>
    <row r="90" spans="1:12" ht="25.5">
      <c r="A90" s="375">
        <f t="shared" si="5"/>
        <v>85</v>
      </c>
      <c r="B90" s="390"/>
      <c r="C90" s="390" t="s">
        <v>288</v>
      </c>
      <c r="D90" s="171" t="s">
        <v>286</v>
      </c>
      <c r="E90" s="317" t="s">
        <v>174</v>
      </c>
      <c r="F90" s="171" t="s">
        <v>289</v>
      </c>
      <c r="G90" s="171" t="s">
        <v>137</v>
      </c>
      <c r="H90" s="312">
        <v>30</v>
      </c>
      <c r="I90" s="380">
        <v>0</v>
      </c>
      <c r="J90" s="380">
        <f t="shared" si="3"/>
        <v>0</v>
      </c>
      <c r="K90" s="381">
        <v>0.08</v>
      </c>
      <c r="L90" s="380">
        <f t="shared" si="4"/>
        <v>0</v>
      </c>
    </row>
    <row r="91" spans="1:12" ht="25.5">
      <c r="A91" s="375">
        <f t="shared" si="5"/>
        <v>86</v>
      </c>
      <c r="B91" s="376"/>
      <c r="C91" s="376" t="s">
        <v>290</v>
      </c>
      <c r="D91" s="375" t="s">
        <v>291</v>
      </c>
      <c r="E91" s="382" t="s">
        <v>292</v>
      </c>
      <c r="F91" s="381" t="s">
        <v>293</v>
      </c>
      <c r="G91" s="375" t="s">
        <v>58</v>
      </c>
      <c r="H91" s="383">
        <v>16</v>
      </c>
      <c r="I91" s="380">
        <v>0</v>
      </c>
      <c r="J91" s="380">
        <f t="shared" si="3"/>
        <v>0</v>
      </c>
      <c r="K91" s="381">
        <v>0.08</v>
      </c>
      <c r="L91" s="380">
        <f t="shared" si="4"/>
        <v>0</v>
      </c>
    </row>
    <row r="92" spans="1:12" ht="25.5">
      <c r="A92" s="375">
        <f t="shared" si="5"/>
        <v>87</v>
      </c>
      <c r="B92" s="376"/>
      <c r="C92" s="376" t="s">
        <v>294</v>
      </c>
      <c r="D92" s="375" t="s">
        <v>295</v>
      </c>
      <c r="E92" s="382" t="s">
        <v>72</v>
      </c>
      <c r="F92" s="397" t="s">
        <v>296</v>
      </c>
      <c r="G92" s="375" t="s">
        <v>201</v>
      </c>
      <c r="H92" s="383">
        <v>1</v>
      </c>
      <c r="I92" s="380">
        <v>0</v>
      </c>
      <c r="J92" s="380">
        <f t="shared" si="3"/>
        <v>0</v>
      </c>
      <c r="K92" s="381">
        <v>0.08</v>
      </c>
      <c r="L92" s="380">
        <f t="shared" si="4"/>
        <v>0</v>
      </c>
    </row>
    <row r="93" spans="1:12" ht="25.5">
      <c r="A93" s="375">
        <f t="shared" si="5"/>
        <v>88</v>
      </c>
      <c r="B93" s="332"/>
      <c r="C93" s="332" t="s">
        <v>297</v>
      </c>
      <c r="D93" s="375" t="s">
        <v>298</v>
      </c>
      <c r="E93" s="404" t="s">
        <v>72</v>
      </c>
      <c r="F93" s="375" t="s">
        <v>299</v>
      </c>
      <c r="G93" s="333" t="s">
        <v>175</v>
      </c>
      <c r="H93" s="383">
        <v>16</v>
      </c>
      <c r="I93" s="380">
        <v>0</v>
      </c>
      <c r="J93" s="380">
        <f t="shared" si="3"/>
        <v>0</v>
      </c>
      <c r="K93" s="381">
        <v>0.08</v>
      </c>
      <c r="L93" s="380">
        <f t="shared" si="4"/>
        <v>0</v>
      </c>
    </row>
    <row r="94" spans="1:12">
      <c r="A94" s="375">
        <f t="shared" si="5"/>
        <v>89</v>
      </c>
      <c r="B94" s="332"/>
      <c r="C94" s="332" t="s">
        <v>297</v>
      </c>
      <c r="D94" s="375" t="s">
        <v>298</v>
      </c>
      <c r="E94" s="404" t="s">
        <v>303</v>
      </c>
      <c r="F94" s="333" t="s">
        <v>51</v>
      </c>
      <c r="G94" s="333" t="s">
        <v>52</v>
      </c>
      <c r="H94" s="383">
        <v>50</v>
      </c>
      <c r="I94" s="380">
        <v>0</v>
      </c>
      <c r="J94" s="380">
        <f t="shared" si="3"/>
        <v>0</v>
      </c>
      <c r="K94" s="381">
        <v>0.08</v>
      </c>
      <c r="L94" s="380">
        <f t="shared" si="4"/>
        <v>0</v>
      </c>
    </row>
    <row r="95" spans="1:12">
      <c r="A95" s="375">
        <f t="shared" si="5"/>
        <v>90</v>
      </c>
      <c r="B95" s="376"/>
      <c r="C95" s="376" t="s">
        <v>304</v>
      </c>
      <c r="D95" s="375" t="s">
        <v>298</v>
      </c>
      <c r="E95" s="382" t="s">
        <v>8</v>
      </c>
      <c r="F95" s="375" t="s">
        <v>26</v>
      </c>
      <c r="G95" s="375" t="s">
        <v>19</v>
      </c>
      <c r="H95" s="383">
        <v>16</v>
      </c>
      <c r="I95" s="380">
        <v>0</v>
      </c>
      <c r="J95" s="380">
        <f t="shared" si="3"/>
        <v>0</v>
      </c>
      <c r="K95" s="381">
        <v>0.08</v>
      </c>
      <c r="L95" s="380">
        <f t="shared" si="4"/>
        <v>0</v>
      </c>
    </row>
    <row r="96" spans="1:12" ht="25.5">
      <c r="A96" s="375">
        <f t="shared" si="5"/>
        <v>91</v>
      </c>
      <c r="B96" s="376"/>
      <c r="C96" s="376" t="s">
        <v>1419</v>
      </c>
      <c r="D96" s="375" t="s">
        <v>305</v>
      </c>
      <c r="E96" s="382" t="s">
        <v>8</v>
      </c>
      <c r="F96" s="375" t="s">
        <v>306</v>
      </c>
      <c r="G96" s="375" t="s">
        <v>27</v>
      </c>
      <c r="H96" s="383">
        <v>160</v>
      </c>
      <c r="I96" s="380">
        <v>0</v>
      </c>
      <c r="J96" s="380">
        <f t="shared" si="3"/>
        <v>0</v>
      </c>
      <c r="K96" s="381">
        <v>0.08</v>
      </c>
      <c r="L96" s="380">
        <f t="shared" si="4"/>
        <v>0</v>
      </c>
    </row>
    <row r="97" spans="1:962" ht="33.6" customHeight="1">
      <c r="A97" s="375">
        <f t="shared" si="5"/>
        <v>92</v>
      </c>
      <c r="B97" s="376"/>
      <c r="C97" s="376" t="s">
        <v>307</v>
      </c>
      <c r="D97" s="375" t="s">
        <v>308</v>
      </c>
      <c r="E97" s="382" t="s">
        <v>85</v>
      </c>
      <c r="F97" s="375" t="s">
        <v>120</v>
      </c>
      <c r="G97" s="375" t="s">
        <v>309</v>
      </c>
      <c r="H97" s="383">
        <v>1</v>
      </c>
      <c r="I97" s="380">
        <v>0</v>
      </c>
      <c r="J97" s="380">
        <f t="shared" si="3"/>
        <v>0</v>
      </c>
      <c r="K97" s="381">
        <v>0.08</v>
      </c>
      <c r="L97" s="380">
        <f t="shared" si="4"/>
        <v>0</v>
      </c>
    </row>
    <row r="98" spans="1:962" ht="39" customHeight="1">
      <c r="A98" s="375">
        <f t="shared" si="5"/>
        <v>93</v>
      </c>
      <c r="B98" s="376"/>
      <c r="C98" s="376" t="s">
        <v>1420</v>
      </c>
      <c r="D98" s="375" t="s">
        <v>310</v>
      </c>
      <c r="E98" s="375" t="s">
        <v>8</v>
      </c>
      <c r="F98" s="375" t="s">
        <v>311</v>
      </c>
      <c r="G98" s="375" t="s">
        <v>312</v>
      </c>
      <c r="H98" s="383">
        <v>10</v>
      </c>
      <c r="I98" s="380">
        <v>0</v>
      </c>
      <c r="J98" s="380">
        <f t="shared" si="3"/>
        <v>0</v>
      </c>
      <c r="K98" s="381">
        <v>0.08</v>
      </c>
      <c r="L98" s="380">
        <f t="shared" si="4"/>
        <v>0</v>
      </c>
    </row>
    <row r="99" spans="1:962" ht="51.6" customHeight="1">
      <c r="A99" s="375">
        <f t="shared" si="5"/>
        <v>94</v>
      </c>
      <c r="B99" s="376"/>
      <c r="C99" s="376" t="s">
        <v>1420</v>
      </c>
      <c r="D99" s="375" t="s">
        <v>310</v>
      </c>
      <c r="E99" s="382" t="s">
        <v>8</v>
      </c>
      <c r="F99" s="375" t="s">
        <v>313</v>
      </c>
      <c r="G99" s="375" t="s">
        <v>99</v>
      </c>
      <c r="H99" s="383">
        <v>10</v>
      </c>
      <c r="I99" s="380">
        <v>0</v>
      </c>
      <c r="J99" s="380">
        <f t="shared" si="3"/>
        <v>0</v>
      </c>
      <c r="K99" s="381">
        <v>0.08</v>
      </c>
      <c r="L99" s="380">
        <f t="shared" si="4"/>
        <v>0</v>
      </c>
    </row>
    <row r="100" spans="1:962">
      <c r="A100" s="375">
        <f t="shared" si="5"/>
        <v>95</v>
      </c>
      <c r="B100" s="376"/>
      <c r="C100" s="376" t="s">
        <v>148</v>
      </c>
      <c r="D100" s="375" t="s">
        <v>146</v>
      </c>
      <c r="E100" s="382" t="s">
        <v>104</v>
      </c>
      <c r="F100" s="375" t="s">
        <v>147</v>
      </c>
      <c r="G100" s="375" t="s">
        <v>74</v>
      </c>
      <c r="H100" s="383">
        <v>1</v>
      </c>
      <c r="I100" s="380">
        <v>0</v>
      </c>
      <c r="J100" s="380">
        <f t="shared" si="3"/>
        <v>0</v>
      </c>
      <c r="K100" s="381">
        <v>0.08</v>
      </c>
      <c r="L100" s="380">
        <f t="shared" si="4"/>
        <v>0</v>
      </c>
    </row>
    <row r="101" spans="1:962">
      <c r="A101" s="375">
        <f t="shared" si="5"/>
        <v>96</v>
      </c>
      <c r="B101" s="376"/>
      <c r="C101" s="376" t="s">
        <v>1421</v>
      </c>
      <c r="D101" s="375" t="s">
        <v>146</v>
      </c>
      <c r="E101" s="382" t="s">
        <v>104</v>
      </c>
      <c r="F101" s="375" t="s">
        <v>149</v>
      </c>
      <c r="G101" s="375" t="s">
        <v>74</v>
      </c>
      <c r="H101" s="383">
        <v>1</v>
      </c>
      <c r="I101" s="380">
        <v>0</v>
      </c>
      <c r="J101" s="380">
        <f t="shared" si="3"/>
        <v>0</v>
      </c>
      <c r="K101" s="381">
        <v>0.08</v>
      </c>
      <c r="L101" s="380">
        <f t="shared" si="4"/>
        <v>0</v>
      </c>
    </row>
    <row r="102" spans="1:962" ht="34.9" customHeight="1">
      <c r="A102" s="375">
        <f t="shared" si="5"/>
        <v>97</v>
      </c>
      <c r="B102" s="332"/>
      <c r="C102" s="332" t="s">
        <v>314</v>
      </c>
      <c r="D102" s="333" t="s">
        <v>315</v>
      </c>
      <c r="E102" s="382" t="s">
        <v>8</v>
      </c>
      <c r="F102" s="333" t="s">
        <v>21</v>
      </c>
      <c r="G102" s="333" t="s">
        <v>52</v>
      </c>
      <c r="H102" s="383">
        <v>1</v>
      </c>
      <c r="I102" s="380">
        <v>0</v>
      </c>
      <c r="J102" s="380">
        <f t="shared" si="3"/>
        <v>0</v>
      </c>
      <c r="K102" s="381">
        <v>0.08</v>
      </c>
      <c r="L102" s="380">
        <f t="shared" si="4"/>
        <v>0</v>
      </c>
    </row>
    <row r="103" spans="1:962" s="456" customFormat="1" ht="25.9" customHeight="1">
      <c r="A103" s="375">
        <f t="shared" si="5"/>
        <v>98</v>
      </c>
      <c r="B103" s="451"/>
      <c r="C103" s="451" t="s">
        <v>314</v>
      </c>
      <c r="D103" s="452" t="s">
        <v>315</v>
      </c>
      <c r="E103" s="453" t="s">
        <v>8</v>
      </c>
      <c r="F103" s="452" t="s">
        <v>311</v>
      </c>
      <c r="G103" s="452" t="s">
        <v>240</v>
      </c>
      <c r="H103" s="454">
        <v>1</v>
      </c>
      <c r="I103" s="380">
        <v>0</v>
      </c>
      <c r="J103" s="380">
        <f t="shared" si="3"/>
        <v>0</v>
      </c>
      <c r="K103" s="455">
        <v>0.08</v>
      </c>
      <c r="L103" s="380">
        <f t="shared" si="4"/>
        <v>0</v>
      </c>
    </row>
    <row r="104" spans="1:962" s="457" customFormat="1" ht="22.9" customHeight="1">
      <c r="A104" s="375">
        <f t="shared" si="5"/>
        <v>99</v>
      </c>
      <c r="B104" s="451"/>
      <c r="C104" s="451" t="s">
        <v>314</v>
      </c>
      <c r="D104" s="452" t="s">
        <v>315</v>
      </c>
      <c r="E104" s="453" t="s">
        <v>8</v>
      </c>
      <c r="F104" s="452" t="s">
        <v>71</v>
      </c>
      <c r="G104" s="452" t="s">
        <v>240</v>
      </c>
      <c r="H104" s="454">
        <v>1</v>
      </c>
      <c r="I104" s="380">
        <v>0</v>
      </c>
      <c r="J104" s="380">
        <f t="shared" si="3"/>
        <v>0</v>
      </c>
      <c r="K104" s="455">
        <v>0.08</v>
      </c>
      <c r="L104" s="380">
        <f t="shared" si="4"/>
        <v>0</v>
      </c>
      <c r="M104" s="456"/>
      <c r="N104" s="456"/>
      <c r="O104" s="456"/>
      <c r="P104" s="456"/>
      <c r="Q104" s="456"/>
      <c r="R104" s="456"/>
      <c r="S104" s="456"/>
      <c r="T104" s="456"/>
      <c r="U104" s="456"/>
      <c r="V104" s="456"/>
      <c r="W104" s="456"/>
      <c r="X104" s="456"/>
      <c r="Y104" s="456"/>
      <c r="Z104" s="456"/>
      <c r="AA104" s="456"/>
      <c r="AB104" s="456"/>
      <c r="AC104" s="456"/>
      <c r="AD104" s="456"/>
      <c r="AE104" s="456"/>
      <c r="AF104" s="456"/>
      <c r="AG104" s="456"/>
      <c r="AH104" s="456"/>
      <c r="AI104" s="456"/>
      <c r="AJ104" s="456"/>
      <c r="AK104" s="456"/>
      <c r="AL104" s="456"/>
      <c r="AM104" s="456"/>
      <c r="AN104" s="456"/>
      <c r="AO104" s="456"/>
      <c r="AP104" s="456"/>
      <c r="AQ104" s="456"/>
      <c r="AR104" s="456"/>
      <c r="AS104" s="456"/>
      <c r="AT104" s="456"/>
      <c r="AU104" s="456"/>
      <c r="AV104" s="456"/>
      <c r="AW104" s="456"/>
      <c r="AX104" s="456"/>
      <c r="AY104" s="456"/>
      <c r="AZ104" s="456"/>
      <c r="BA104" s="456"/>
      <c r="BB104" s="456"/>
      <c r="BC104" s="456"/>
      <c r="BD104" s="456"/>
      <c r="BE104" s="456"/>
      <c r="BF104" s="456"/>
      <c r="BG104" s="456"/>
      <c r="BH104" s="456"/>
      <c r="BI104" s="456"/>
      <c r="BJ104" s="456"/>
      <c r="BK104" s="456"/>
      <c r="BL104" s="456"/>
      <c r="BM104" s="456"/>
      <c r="BN104" s="456"/>
      <c r="BO104" s="456"/>
      <c r="BP104" s="456"/>
      <c r="BQ104" s="456"/>
      <c r="BR104" s="456"/>
      <c r="BS104" s="456"/>
      <c r="BT104" s="456"/>
      <c r="BU104" s="456"/>
      <c r="BV104" s="456"/>
      <c r="BW104" s="456"/>
      <c r="BX104" s="456"/>
      <c r="BY104" s="456"/>
      <c r="BZ104" s="456"/>
      <c r="CA104" s="456"/>
      <c r="CB104" s="456"/>
      <c r="CC104" s="456"/>
      <c r="CD104" s="456"/>
      <c r="CE104" s="456"/>
      <c r="CF104" s="456"/>
      <c r="CG104" s="456"/>
      <c r="CH104" s="456"/>
      <c r="CI104" s="456"/>
      <c r="CJ104" s="456"/>
      <c r="CK104" s="456"/>
      <c r="CL104" s="456"/>
      <c r="CM104" s="456"/>
      <c r="CN104" s="456"/>
      <c r="CO104" s="456"/>
      <c r="CP104" s="456"/>
      <c r="CQ104" s="456"/>
      <c r="CR104" s="456"/>
      <c r="CS104" s="456"/>
      <c r="CT104" s="456"/>
      <c r="CU104" s="456"/>
      <c r="CV104" s="456"/>
      <c r="CW104" s="456"/>
      <c r="CX104" s="456"/>
      <c r="CY104" s="456"/>
      <c r="CZ104" s="456"/>
      <c r="DA104" s="456"/>
      <c r="DB104" s="456"/>
      <c r="DC104" s="456"/>
      <c r="DD104" s="456"/>
      <c r="DE104" s="456"/>
      <c r="DF104" s="456"/>
      <c r="DG104" s="456"/>
      <c r="DH104" s="456"/>
      <c r="DI104" s="456"/>
      <c r="DJ104" s="456"/>
      <c r="DK104" s="456"/>
      <c r="DL104" s="456"/>
      <c r="DM104" s="456"/>
      <c r="DN104" s="456"/>
      <c r="DO104" s="456"/>
      <c r="DP104" s="456"/>
      <c r="DQ104" s="456"/>
      <c r="DR104" s="456"/>
      <c r="DS104" s="456"/>
      <c r="DT104" s="456"/>
      <c r="DU104" s="456"/>
      <c r="DV104" s="456"/>
      <c r="DW104" s="456"/>
      <c r="DX104" s="456"/>
      <c r="DY104" s="456"/>
      <c r="DZ104" s="456"/>
      <c r="EA104" s="456"/>
      <c r="EB104" s="456"/>
      <c r="EC104" s="456"/>
      <c r="ED104" s="456"/>
      <c r="EE104" s="456"/>
      <c r="EF104" s="456"/>
      <c r="EG104" s="456"/>
      <c r="EH104" s="456"/>
      <c r="EI104" s="456"/>
      <c r="EJ104" s="456"/>
      <c r="EK104" s="456"/>
      <c r="EL104" s="456"/>
      <c r="EM104" s="456"/>
      <c r="EN104" s="456"/>
      <c r="EO104" s="456"/>
      <c r="EP104" s="456"/>
      <c r="EQ104" s="456"/>
      <c r="ER104" s="456"/>
      <c r="ES104" s="456"/>
      <c r="ET104" s="456"/>
      <c r="EU104" s="456"/>
      <c r="EV104" s="456"/>
      <c r="EW104" s="456"/>
      <c r="EX104" s="456"/>
      <c r="EY104" s="456"/>
      <c r="EZ104" s="456"/>
      <c r="FA104" s="456"/>
      <c r="FB104" s="456"/>
      <c r="FC104" s="456"/>
      <c r="FD104" s="456"/>
      <c r="FE104" s="456"/>
      <c r="FF104" s="456"/>
      <c r="FG104" s="456"/>
      <c r="FH104" s="456"/>
      <c r="FI104" s="456"/>
      <c r="FJ104" s="456"/>
      <c r="FK104" s="456"/>
      <c r="FL104" s="456"/>
      <c r="FM104" s="456"/>
      <c r="FN104" s="456"/>
      <c r="FO104" s="456"/>
      <c r="FP104" s="456"/>
      <c r="FQ104" s="456"/>
      <c r="FR104" s="456"/>
      <c r="FS104" s="456"/>
      <c r="FT104" s="456"/>
      <c r="FU104" s="456"/>
      <c r="FV104" s="456"/>
      <c r="FW104" s="456"/>
      <c r="FX104" s="456"/>
      <c r="FY104" s="456"/>
      <c r="FZ104" s="456"/>
      <c r="GA104" s="456"/>
      <c r="GB104" s="456"/>
      <c r="GC104" s="456"/>
      <c r="GD104" s="456"/>
      <c r="GE104" s="456"/>
      <c r="GF104" s="456"/>
      <c r="GG104" s="456"/>
      <c r="GH104" s="456"/>
      <c r="GI104" s="456"/>
      <c r="GJ104" s="456"/>
      <c r="GK104" s="456"/>
      <c r="GL104" s="456"/>
      <c r="GM104" s="456"/>
      <c r="GN104" s="456"/>
      <c r="GO104" s="456"/>
      <c r="GP104" s="456"/>
      <c r="GQ104" s="456"/>
      <c r="GR104" s="456"/>
      <c r="GS104" s="456"/>
      <c r="GT104" s="456"/>
      <c r="GU104" s="456"/>
      <c r="GV104" s="456"/>
      <c r="GW104" s="456"/>
      <c r="GX104" s="456"/>
      <c r="GY104" s="456"/>
      <c r="GZ104" s="456"/>
      <c r="HA104" s="456"/>
      <c r="HB104" s="456"/>
      <c r="HC104" s="456"/>
      <c r="HD104" s="456"/>
      <c r="HE104" s="456"/>
      <c r="HF104" s="456"/>
      <c r="HG104" s="456"/>
      <c r="HH104" s="456"/>
      <c r="HI104" s="456"/>
      <c r="HJ104" s="456"/>
      <c r="HK104" s="456"/>
      <c r="HL104" s="456"/>
      <c r="HM104" s="456"/>
      <c r="HN104" s="456"/>
      <c r="HO104" s="456"/>
      <c r="HP104" s="456"/>
      <c r="HQ104" s="456"/>
      <c r="HR104" s="456"/>
      <c r="HS104" s="456"/>
      <c r="HT104" s="456"/>
      <c r="HU104" s="456"/>
      <c r="HV104" s="456"/>
      <c r="HW104" s="456"/>
      <c r="HX104" s="456"/>
      <c r="HY104" s="456"/>
      <c r="HZ104" s="456"/>
      <c r="IA104" s="456"/>
      <c r="IB104" s="456"/>
      <c r="IC104" s="456"/>
      <c r="ID104" s="456"/>
      <c r="IE104" s="456"/>
      <c r="IF104" s="456"/>
      <c r="IG104" s="456"/>
      <c r="IH104" s="456"/>
      <c r="II104" s="456"/>
      <c r="IJ104" s="456"/>
      <c r="IK104" s="456"/>
      <c r="IL104" s="456"/>
      <c r="IM104" s="456"/>
      <c r="IN104" s="456"/>
      <c r="IO104" s="456"/>
      <c r="IP104" s="456"/>
      <c r="IQ104" s="456"/>
      <c r="IR104" s="456"/>
      <c r="IS104" s="456"/>
      <c r="IT104" s="456"/>
      <c r="IU104" s="456"/>
      <c r="IV104" s="456"/>
      <c r="IW104" s="456"/>
      <c r="IX104" s="456"/>
      <c r="IY104" s="456"/>
      <c r="IZ104" s="456"/>
      <c r="JA104" s="456"/>
      <c r="JB104" s="456"/>
      <c r="JC104" s="456"/>
      <c r="JD104" s="456"/>
      <c r="JE104" s="456"/>
      <c r="JF104" s="456"/>
      <c r="JG104" s="456"/>
      <c r="JH104" s="456"/>
      <c r="JI104" s="456"/>
      <c r="JJ104" s="456"/>
      <c r="JK104" s="456"/>
      <c r="JL104" s="456"/>
      <c r="JM104" s="456"/>
      <c r="JN104" s="456"/>
      <c r="JO104" s="456"/>
      <c r="JP104" s="456"/>
      <c r="JQ104" s="456"/>
      <c r="JR104" s="456"/>
      <c r="JS104" s="456"/>
      <c r="JT104" s="456"/>
      <c r="JU104" s="456"/>
      <c r="JV104" s="456"/>
      <c r="JW104" s="456"/>
      <c r="JX104" s="456"/>
      <c r="JY104" s="456"/>
      <c r="JZ104" s="456"/>
      <c r="KA104" s="456"/>
      <c r="KB104" s="456"/>
      <c r="KC104" s="456"/>
      <c r="KD104" s="456"/>
      <c r="KE104" s="456"/>
      <c r="KF104" s="456"/>
      <c r="KG104" s="456"/>
      <c r="KH104" s="456"/>
      <c r="KI104" s="456"/>
      <c r="KJ104" s="456"/>
      <c r="KK104" s="456"/>
      <c r="KL104" s="456"/>
      <c r="KM104" s="456"/>
      <c r="KN104" s="456"/>
      <c r="KO104" s="456"/>
      <c r="KP104" s="456"/>
      <c r="KQ104" s="456"/>
      <c r="KR104" s="456"/>
      <c r="KS104" s="456"/>
      <c r="KT104" s="456"/>
      <c r="KU104" s="456"/>
      <c r="KV104" s="456"/>
      <c r="KW104" s="456"/>
      <c r="KX104" s="456"/>
      <c r="KY104" s="456"/>
      <c r="KZ104" s="456"/>
      <c r="LA104" s="456"/>
      <c r="LB104" s="456"/>
      <c r="LC104" s="456"/>
      <c r="LD104" s="456"/>
      <c r="LE104" s="456"/>
      <c r="LF104" s="456"/>
      <c r="LG104" s="456"/>
      <c r="LH104" s="456"/>
      <c r="LI104" s="456"/>
      <c r="LJ104" s="456"/>
      <c r="LK104" s="456"/>
      <c r="LL104" s="456"/>
      <c r="LM104" s="456"/>
      <c r="LN104" s="456"/>
      <c r="LO104" s="456"/>
      <c r="LP104" s="456"/>
      <c r="LQ104" s="456"/>
      <c r="LR104" s="456"/>
      <c r="LS104" s="456"/>
      <c r="LT104" s="456"/>
      <c r="LU104" s="456"/>
      <c r="LV104" s="456"/>
      <c r="LW104" s="456"/>
      <c r="LX104" s="456"/>
      <c r="LY104" s="456"/>
      <c r="LZ104" s="456"/>
      <c r="MA104" s="456"/>
      <c r="MB104" s="456"/>
      <c r="MC104" s="456"/>
      <c r="MD104" s="456"/>
      <c r="ME104" s="456"/>
      <c r="MF104" s="456"/>
      <c r="MG104" s="456"/>
      <c r="MH104" s="456"/>
      <c r="MI104" s="456"/>
      <c r="MJ104" s="456"/>
      <c r="MK104" s="456"/>
      <c r="ML104" s="456"/>
      <c r="MM104" s="456"/>
      <c r="MN104" s="456"/>
      <c r="MO104" s="456"/>
      <c r="MP104" s="456"/>
      <c r="MQ104" s="456"/>
      <c r="MR104" s="456"/>
      <c r="MS104" s="456"/>
      <c r="MT104" s="456"/>
      <c r="MU104" s="456"/>
      <c r="MV104" s="456"/>
      <c r="MW104" s="456"/>
      <c r="MX104" s="456"/>
      <c r="MY104" s="456"/>
      <c r="MZ104" s="456"/>
      <c r="NA104" s="456"/>
      <c r="NB104" s="456"/>
      <c r="NC104" s="456"/>
      <c r="ND104" s="456"/>
      <c r="NE104" s="456"/>
      <c r="NF104" s="456"/>
      <c r="NG104" s="456"/>
      <c r="NH104" s="456"/>
      <c r="NI104" s="456"/>
      <c r="NJ104" s="456"/>
      <c r="NK104" s="456"/>
      <c r="NL104" s="456"/>
      <c r="NM104" s="456"/>
      <c r="NN104" s="456"/>
      <c r="NO104" s="456"/>
      <c r="NP104" s="456"/>
      <c r="NQ104" s="456"/>
      <c r="NR104" s="456"/>
      <c r="NS104" s="456"/>
      <c r="NT104" s="456"/>
      <c r="NU104" s="456"/>
      <c r="NV104" s="456"/>
      <c r="NW104" s="456"/>
      <c r="NX104" s="456"/>
      <c r="NY104" s="456"/>
      <c r="NZ104" s="456"/>
      <c r="OA104" s="456"/>
      <c r="OB104" s="456"/>
      <c r="OC104" s="456"/>
      <c r="OD104" s="456"/>
      <c r="OE104" s="456"/>
      <c r="OF104" s="456"/>
      <c r="OG104" s="456"/>
      <c r="OH104" s="456"/>
      <c r="OI104" s="456"/>
      <c r="OJ104" s="456"/>
      <c r="OK104" s="456"/>
      <c r="OL104" s="456"/>
      <c r="OM104" s="456"/>
      <c r="ON104" s="456"/>
      <c r="OO104" s="456"/>
      <c r="OP104" s="456"/>
      <c r="OQ104" s="456"/>
      <c r="OR104" s="456"/>
      <c r="OS104" s="456"/>
      <c r="OT104" s="456"/>
      <c r="OU104" s="456"/>
      <c r="OV104" s="456"/>
      <c r="OW104" s="456"/>
      <c r="OX104" s="456"/>
      <c r="OY104" s="456"/>
      <c r="OZ104" s="456"/>
      <c r="PA104" s="456"/>
      <c r="PB104" s="456"/>
      <c r="PC104" s="456"/>
      <c r="PD104" s="456"/>
      <c r="PE104" s="456"/>
      <c r="PF104" s="456"/>
      <c r="PG104" s="456"/>
      <c r="PH104" s="456"/>
      <c r="PI104" s="456"/>
      <c r="PJ104" s="456"/>
      <c r="PK104" s="456"/>
      <c r="PL104" s="456"/>
      <c r="PM104" s="456"/>
      <c r="PN104" s="456"/>
      <c r="PO104" s="456"/>
      <c r="PP104" s="456"/>
      <c r="PQ104" s="456"/>
      <c r="PR104" s="456"/>
      <c r="PS104" s="456"/>
      <c r="PT104" s="456"/>
      <c r="PU104" s="456"/>
      <c r="PV104" s="456"/>
      <c r="PW104" s="456"/>
      <c r="PX104" s="456"/>
      <c r="PY104" s="456"/>
      <c r="PZ104" s="456"/>
      <c r="QA104" s="456"/>
      <c r="QB104" s="456"/>
      <c r="QC104" s="456"/>
      <c r="QD104" s="456"/>
      <c r="QE104" s="456"/>
      <c r="QF104" s="456"/>
      <c r="QG104" s="456"/>
      <c r="QH104" s="456"/>
      <c r="QI104" s="456"/>
      <c r="QJ104" s="456"/>
      <c r="QK104" s="456"/>
      <c r="QL104" s="456"/>
      <c r="QM104" s="456"/>
      <c r="QN104" s="456"/>
      <c r="QO104" s="456"/>
      <c r="QP104" s="456"/>
      <c r="QQ104" s="456"/>
      <c r="QR104" s="456"/>
      <c r="QS104" s="456"/>
      <c r="QT104" s="456"/>
      <c r="QU104" s="456"/>
      <c r="QV104" s="456"/>
      <c r="QW104" s="456"/>
      <c r="QX104" s="456"/>
      <c r="QY104" s="456"/>
      <c r="QZ104" s="456"/>
      <c r="RA104" s="456"/>
      <c r="RB104" s="456"/>
      <c r="RC104" s="456"/>
      <c r="RD104" s="456"/>
      <c r="RE104" s="456"/>
      <c r="RF104" s="456"/>
      <c r="RG104" s="456"/>
      <c r="RH104" s="456"/>
      <c r="RI104" s="456"/>
      <c r="RJ104" s="456"/>
      <c r="RK104" s="456"/>
      <c r="RL104" s="456"/>
      <c r="RM104" s="456"/>
      <c r="RN104" s="456"/>
      <c r="RO104" s="456"/>
      <c r="RP104" s="456"/>
      <c r="RQ104" s="456"/>
      <c r="RR104" s="456"/>
      <c r="RS104" s="456"/>
      <c r="RT104" s="456"/>
      <c r="RU104" s="456"/>
      <c r="RV104" s="456"/>
      <c r="RW104" s="456"/>
      <c r="RX104" s="456"/>
      <c r="RY104" s="456"/>
      <c r="RZ104" s="456"/>
      <c r="SA104" s="456"/>
      <c r="SB104" s="456"/>
      <c r="SC104" s="456"/>
      <c r="SD104" s="456"/>
      <c r="SE104" s="456"/>
      <c r="SF104" s="456"/>
      <c r="SG104" s="456"/>
      <c r="SH104" s="456"/>
      <c r="SI104" s="456"/>
      <c r="SJ104" s="456"/>
      <c r="SK104" s="456"/>
      <c r="SL104" s="456"/>
      <c r="SM104" s="456"/>
      <c r="SN104" s="456"/>
      <c r="SO104" s="456"/>
      <c r="SP104" s="456"/>
      <c r="SQ104" s="456"/>
      <c r="SR104" s="456"/>
      <c r="SS104" s="456"/>
      <c r="ST104" s="456"/>
      <c r="SU104" s="456"/>
      <c r="SV104" s="456"/>
      <c r="SW104" s="456"/>
      <c r="SX104" s="456"/>
      <c r="SY104" s="456"/>
      <c r="SZ104" s="456"/>
      <c r="TA104" s="456"/>
      <c r="TB104" s="456"/>
      <c r="TC104" s="456"/>
      <c r="TD104" s="456"/>
      <c r="TE104" s="456"/>
      <c r="TF104" s="456"/>
      <c r="TG104" s="456"/>
      <c r="TH104" s="456"/>
      <c r="TI104" s="456"/>
      <c r="TJ104" s="456"/>
      <c r="TK104" s="456"/>
      <c r="TL104" s="456"/>
      <c r="TM104" s="456"/>
      <c r="TN104" s="456"/>
      <c r="TO104" s="456"/>
      <c r="TP104" s="456"/>
      <c r="TQ104" s="456"/>
      <c r="TR104" s="456"/>
      <c r="TS104" s="456"/>
      <c r="TT104" s="456"/>
      <c r="TU104" s="456"/>
      <c r="TV104" s="456"/>
      <c r="TW104" s="456"/>
      <c r="TX104" s="456"/>
      <c r="TY104" s="456"/>
      <c r="TZ104" s="456"/>
      <c r="UA104" s="456"/>
      <c r="UB104" s="456"/>
      <c r="UC104" s="456"/>
      <c r="UD104" s="456"/>
      <c r="UE104" s="456"/>
      <c r="UF104" s="456"/>
      <c r="UG104" s="456"/>
      <c r="UH104" s="456"/>
      <c r="UI104" s="456"/>
      <c r="UJ104" s="456"/>
      <c r="UK104" s="456"/>
      <c r="UL104" s="456"/>
      <c r="UM104" s="456"/>
      <c r="UN104" s="456"/>
      <c r="UO104" s="456"/>
      <c r="UP104" s="456"/>
      <c r="UQ104" s="456"/>
      <c r="UR104" s="456"/>
      <c r="US104" s="456"/>
      <c r="UT104" s="456"/>
      <c r="UU104" s="456"/>
      <c r="UV104" s="456"/>
      <c r="UW104" s="456"/>
      <c r="UX104" s="456"/>
      <c r="UY104" s="456"/>
      <c r="UZ104" s="456"/>
      <c r="VA104" s="456"/>
      <c r="VB104" s="456"/>
      <c r="VC104" s="456"/>
      <c r="VD104" s="456"/>
      <c r="VE104" s="456"/>
      <c r="VF104" s="456"/>
      <c r="VG104" s="456"/>
      <c r="VH104" s="456"/>
      <c r="VI104" s="456"/>
      <c r="VJ104" s="456"/>
      <c r="VK104" s="456"/>
      <c r="VL104" s="456"/>
      <c r="VM104" s="456"/>
      <c r="VN104" s="456"/>
      <c r="VO104" s="456"/>
      <c r="VP104" s="456"/>
      <c r="VQ104" s="456"/>
      <c r="VR104" s="456"/>
      <c r="VS104" s="456"/>
      <c r="VT104" s="456"/>
      <c r="VU104" s="456"/>
      <c r="VV104" s="456"/>
      <c r="VW104" s="456"/>
      <c r="VX104" s="456"/>
      <c r="VY104" s="456"/>
      <c r="VZ104" s="456"/>
      <c r="WA104" s="456"/>
      <c r="WB104" s="456"/>
      <c r="WC104" s="456"/>
      <c r="WD104" s="456"/>
      <c r="WE104" s="456"/>
      <c r="WF104" s="456"/>
      <c r="WG104" s="456"/>
      <c r="WH104" s="456"/>
      <c r="WI104" s="456"/>
      <c r="WJ104" s="456"/>
      <c r="WK104" s="456"/>
      <c r="WL104" s="456"/>
      <c r="WM104" s="456"/>
      <c r="WN104" s="456"/>
      <c r="WO104" s="456"/>
      <c r="WP104" s="456"/>
      <c r="WQ104" s="456"/>
      <c r="WR104" s="456"/>
      <c r="WS104" s="456"/>
      <c r="WT104" s="456"/>
      <c r="WU104" s="456"/>
      <c r="WV104" s="456"/>
      <c r="WW104" s="456"/>
      <c r="WX104" s="456"/>
      <c r="WY104" s="456"/>
      <c r="WZ104" s="456"/>
      <c r="XA104" s="456"/>
      <c r="XB104" s="456"/>
      <c r="XC104" s="456"/>
      <c r="XD104" s="456"/>
      <c r="XE104" s="456"/>
      <c r="XF104" s="456"/>
      <c r="XG104" s="456"/>
      <c r="XH104" s="456"/>
      <c r="XI104" s="456"/>
      <c r="XJ104" s="456"/>
      <c r="XK104" s="456"/>
      <c r="XL104" s="456"/>
      <c r="XM104" s="456"/>
      <c r="XN104" s="456"/>
      <c r="XO104" s="456"/>
      <c r="XP104" s="456"/>
      <c r="XQ104" s="456"/>
      <c r="XR104" s="456"/>
      <c r="XS104" s="456"/>
      <c r="XT104" s="456"/>
      <c r="XU104" s="456"/>
      <c r="XV104" s="456"/>
      <c r="XW104" s="456"/>
      <c r="XX104" s="456"/>
      <c r="XY104" s="456"/>
      <c r="XZ104" s="456"/>
      <c r="YA104" s="456"/>
      <c r="YB104" s="456"/>
      <c r="YC104" s="456"/>
      <c r="YD104" s="456"/>
      <c r="YE104" s="456"/>
      <c r="YF104" s="456"/>
      <c r="YG104" s="456"/>
      <c r="YH104" s="456"/>
      <c r="YI104" s="456"/>
      <c r="YJ104" s="456"/>
      <c r="YK104" s="456"/>
      <c r="YL104" s="456"/>
      <c r="YM104" s="456"/>
      <c r="YN104" s="456"/>
      <c r="YO104" s="456"/>
      <c r="YP104" s="456"/>
      <c r="YQ104" s="456"/>
      <c r="YR104" s="456"/>
      <c r="YS104" s="456"/>
      <c r="YT104" s="456"/>
      <c r="YU104" s="456"/>
      <c r="YV104" s="456"/>
      <c r="YW104" s="456"/>
      <c r="YX104" s="456"/>
      <c r="YY104" s="456"/>
      <c r="YZ104" s="456"/>
      <c r="ZA104" s="456"/>
      <c r="ZB104" s="456"/>
      <c r="ZC104" s="456"/>
      <c r="ZD104" s="456"/>
      <c r="ZE104" s="456"/>
      <c r="ZF104" s="456"/>
      <c r="ZG104" s="456"/>
      <c r="ZH104" s="456"/>
      <c r="ZI104" s="456"/>
      <c r="ZJ104" s="456"/>
      <c r="ZK104" s="456"/>
      <c r="ZL104" s="456"/>
      <c r="ZM104" s="456"/>
      <c r="ZN104" s="456"/>
      <c r="ZO104" s="456"/>
      <c r="ZP104" s="456"/>
      <c r="ZQ104" s="456"/>
      <c r="ZR104" s="456"/>
      <c r="ZS104" s="456"/>
      <c r="ZT104" s="456"/>
      <c r="ZU104" s="456"/>
      <c r="ZV104" s="456"/>
      <c r="ZW104" s="456"/>
      <c r="ZX104" s="456"/>
      <c r="ZY104" s="456"/>
      <c r="ZZ104" s="456"/>
      <c r="AAA104" s="456"/>
      <c r="AAB104" s="456"/>
      <c r="AAC104" s="456"/>
      <c r="AAD104" s="456"/>
      <c r="AAE104" s="456"/>
      <c r="AAF104" s="456"/>
      <c r="AAG104" s="456"/>
      <c r="AAH104" s="456"/>
      <c r="AAI104" s="456"/>
      <c r="AAJ104" s="456"/>
      <c r="AAK104" s="456"/>
      <c r="AAL104" s="456"/>
      <c r="AAM104" s="456"/>
      <c r="AAN104" s="456"/>
      <c r="AAO104" s="456"/>
      <c r="AAP104" s="456"/>
      <c r="AAQ104" s="456"/>
      <c r="AAR104" s="456"/>
      <c r="AAS104" s="456"/>
      <c r="AAT104" s="456"/>
      <c r="AAU104" s="456"/>
      <c r="AAV104" s="456"/>
      <c r="AAW104" s="456"/>
      <c r="AAX104" s="456"/>
      <c r="AAY104" s="456"/>
      <c r="AAZ104" s="456"/>
      <c r="ABA104" s="456"/>
      <c r="ABB104" s="456"/>
      <c r="ABC104" s="456"/>
      <c r="ABD104" s="456"/>
      <c r="ABE104" s="456"/>
      <c r="ABF104" s="456"/>
      <c r="ABG104" s="456"/>
      <c r="ABH104" s="456"/>
      <c r="ABI104" s="456"/>
      <c r="ABJ104" s="456"/>
      <c r="ABK104" s="456"/>
      <c r="ABL104" s="456"/>
      <c r="ABM104" s="456"/>
      <c r="ABN104" s="456"/>
      <c r="ABO104" s="456"/>
      <c r="ABP104" s="456"/>
      <c r="ABQ104" s="456"/>
      <c r="ABR104" s="456"/>
      <c r="ABS104" s="456"/>
      <c r="ABT104" s="456"/>
      <c r="ABU104" s="456"/>
      <c r="ABV104" s="456"/>
      <c r="ABW104" s="456"/>
      <c r="ABX104" s="456"/>
      <c r="ABY104" s="456"/>
      <c r="ABZ104" s="456"/>
      <c r="ACA104" s="456"/>
      <c r="ACB104" s="456"/>
      <c r="ACC104" s="456"/>
      <c r="ACD104" s="456"/>
      <c r="ACE104" s="456"/>
      <c r="ACF104" s="456"/>
      <c r="ACG104" s="456"/>
      <c r="ACH104" s="456"/>
      <c r="ACI104" s="456"/>
      <c r="ACJ104" s="456"/>
      <c r="ACK104" s="456"/>
      <c r="ACL104" s="456"/>
      <c r="ACM104" s="456"/>
      <c r="ACN104" s="456"/>
      <c r="ACO104" s="456"/>
      <c r="ACP104" s="456"/>
      <c r="ACQ104" s="456"/>
      <c r="ACR104" s="456"/>
      <c r="ACS104" s="456"/>
      <c r="ACT104" s="456"/>
      <c r="ACU104" s="456"/>
      <c r="ACV104" s="456"/>
      <c r="ACW104" s="456"/>
      <c r="ACX104" s="456"/>
      <c r="ACY104" s="456"/>
      <c r="ACZ104" s="456"/>
      <c r="ADA104" s="456"/>
      <c r="ADB104" s="456"/>
      <c r="ADC104" s="456"/>
      <c r="ADD104" s="456"/>
      <c r="ADE104" s="456"/>
      <c r="ADF104" s="456"/>
      <c r="ADG104" s="456"/>
      <c r="ADH104" s="456"/>
      <c r="ADI104" s="456"/>
      <c r="ADJ104" s="456"/>
      <c r="ADK104" s="456"/>
      <c r="ADL104" s="456"/>
      <c r="ADM104" s="456"/>
      <c r="ADN104" s="456"/>
      <c r="ADO104" s="456"/>
      <c r="ADP104" s="456"/>
      <c r="ADQ104" s="456"/>
      <c r="ADR104" s="456"/>
      <c r="ADS104" s="456"/>
      <c r="ADT104" s="456"/>
      <c r="ADU104" s="456"/>
      <c r="ADV104" s="456"/>
      <c r="ADW104" s="456"/>
      <c r="ADX104" s="456"/>
      <c r="ADY104" s="456"/>
      <c r="ADZ104" s="456"/>
      <c r="AEA104" s="456"/>
      <c r="AEB104" s="456"/>
      <c r="AEC104" s="456"/>
      <c r="AED104" s="456"/>
      <c r="AEE104" s="456"/>
      <c r="AEF104" s="456"/>
      <c r="AEG104" s="456"/>
      <c r="AEH104" s="456"/>
      <c r="AEI104" s="456"/>
      <c r="AEJ104" s="456"/>
      <c r="AEK104" s="456"/>
      <c r="AEL104" s="456"/>
      <c r="AEM104" s="456"/>
      <c r="AEN104" s="456"/>
      <c r="AEO104" s="456"/>
      <c r="AEP104" s="456"/>
      <c r="AEQ104" s="456"/>
      <c r="AER104" s="456"/>
      <c r="AES104" s="456"/>
      <c r="AET104" s="456"/>
      <c r="AEU104" s="456"/>
      <c r="AEV104" s="456"/>
      <c r="AEW104" s="456"/>
      <c r="AEX104" s="456"/>
      <c r="AEY104" s="456"/>
      <c r="AEZ104" s="456"/>
      <c r="AFA104" s="456"/>
      <c r="AFB104" s="456"/>
      <c r="AFC104" s="456"/>
      <c r="AFD104" s="456"/>
      <c r="AFE104" s="456"/>
      <c r="AFF104" s="456"/>
      <c r="AFG104" s="456"/>
      <c r="AFH104" s="456"/>
      <c r="AFI104" s="456"/>
      <c r="AFJ104" s="456"/>
      <c r="AFK104" s="456"/>
      <c r="AFL104" s="456"/>
      <c r="AFM104" s="456"/>
      <c r="AFN104" s="456"/>
      <c r="AFO104" s="456"/>
      <c r="AFP104" s="456"/>
      <c r="AFQ104" s="456"/>
      <c r="AFR104" s="456"/>
      <c r="AFS104" s="456"/>
      <c r="AFT104" s="456"/>
      <c r="AFU104" s="456"/>
      <c r="AFV104" s="456"/>
      <c r="AFW104" s="456"/>
      <c r="AFX104" s="456"/>
      <c r="AFY104" s="456"/>
      <c r="AFZ104" s="456"/>
      <c r="AGA104" s="456"/>
      <c r="AGB104" s="456"/>
      <c r="AGC104" s="456"/>
      <c r="AGD104" s="456"/>
      <c r="AGE104" s="456"/>
      <c r="AGF104" s="456"/>
      <c r="AGG104" s="456"/>
      <c r="AGH104" s="456"/>
      <c r="AGI104" s="456"/>
      <c r="AGJ104" s="456"/>
      <c r="AGK104" s="456"/>
      <c r="AGL104" s="456"/>
      <c r="AGM104" s="456"/>
      <c r="AGN104" s="456"/>
      <c r="AGO104" s="456"/>
      <c r="AGP104" s="456"/>
      <c r="AGQ104" s="456"/>
      <c r="AGR104" s="456"/>
      <c r="AGS104" s="456"/>
      <c r="AGT104" s="456"/>
      <c r="AGU104" s="456"/>
      <c r="AGV104" s="456"/>
      <c r="AGW104" s="456"/>
      <c r="AGX104" s="456"/>
      <c r="AGY104" s="456"/>
      <c r="AGZ104" s="456"/>
      <c r="AHA104" s="456"/>
      <c r="AHB104" s="456"/>
      <c r="AHC104" s="456"/>
      <c r="AHD104" s="456"/>
      <c r="AHE104" s="456"/>
      <c r="AHF104" s="456"/>
      <c r="AHG104" s="456"/>
      <c r="AHH104" s="456"/>
      <c r="AHI104" s="456"/>
      <c r="AHJ104" s="456"/>
      <c r="AHK104" s="456"/>
      <c r="AHL104" s="456"/>
      <c r="AHM104" s="456"/>
      <c r="AHN104" s="456"/>
      <c r="AHO104" s="456"/>
      <c r="AHP104" s="456"/>
      <c r="AHQ104" s="456"/>
      <c r="AHR104" s="456"/>
      <c r="AHS104" s="456"/>
      <c r="AHT104" s="456"/>
      <c r="AHU104" s="456"/>
      <c r="AHV104" s="456"/>
      <c r="AHW104" s="456"/>
      <c r="AHX104" s="456"/>
      <c r="AHY104" s="456"/>
      <c r="AHZ104" s="456"/>
      <c r="AIA104" s="456"/>
      <c r="AIB104" s="456"/>
      <c r="AIC104" s="456"/>
      <c r="AID104" s="456"/>
      <c r="AIE104" s="456"/>
      <c r="AIF104" s="456"/>
      <c r="AIG104" s="456"/>
      <c r="AIH104" s="456"/>
      <c r="AII104" s="456"/>
      <c r="AIJ104" s="456"/>
      <c r="AIK104" s="456"/>
      <c r="AIL104" s="456"/>
      <c r="AIM104" s="456"/>
      <c r="AIN104" s="456"/>
      <c r="AIO104" s="456"/>
      <c r="AIP104" s="456"/>
      <c r="AIQ104" s="456"/>
      <c r="AIR104" s="456"/>
      <c r="AIS104" s="456"/>
      <c r="AIT104" s="456"/>
      <c r="AIU104" s="456"/>
      <c r="AIV104" s="456"/>
      <c r="AIW104" s="456"/>
      <c r="AIX104" s="456"/>
      <c r="AIY104" s="456"/>
      <c r="AIZ104" s="456"/>
      <c r="AJA104" s="456"/>
      <c r="AJB104" s="456"/>
      <c r="AJC104" s="456"/>
      <c r="AJD104" s="456"/>
      <c r="AJE104" s="456"/>
      <c r="AJF104" s="456"/>
      <c r="AJG104" s="456"/>
      <c r="AJH104" s="456"/>
      <c r="AJI104" s="456"/>
      <c r="AJJ104" s="456"/>
      <c r="AJK104" s="456"/>
      <c r="AJL104" s="456"/>
      <c r="AJM104" s="456"/>
      <c r="AJN104" s="456"/>
      <c r="AJO104" s="456"/>
      <c r="AJP104" s="456"/>
      <c r="AJQ104" s="456"/>
      <c r="AJR104" s="456"/>
      <c r="AJS104" s="456"/>
      <c r="AJT104" s="456"/>
      <c r="AJU104" s="456"/>
      <c r="AJV104" s="456"/>
      <c r="AJW104" s="456"/>
      <c r="AJX104" s="456"/>
      <c r="AJY104" s="456"/>
      <c r="AJZ104" s="456"/>
    </row>
    <row r="105" spans="1:962" s="460" customFormat="1" ht="30" customHeight="1">
      <c r="A105" s="375">
        <f t="shared" si="5"/>
        <v>100</v>
      </c>
      <c r="B105" s="450"/>
      <c r="C105" s="450" t="s">
        <v>316</v>
      </c>
      <c r="D105" s="450" t="s">
        <v>317</v>
      </c>
      <c r="E105" s="450" t="s">
        <v>318</v>
      </c>
      <c r="F105" s="458">
        <v>1E-3</v>
      </c>
      <c r="G105" s="450" t="s">
        <v>201</v>
      </c>
      <c r="H105" s="459">
        <v>5</v>
      </c>
      <c r="I105" s="380">
        <v>0</v>
      </c>
      <c r="J105" s="380">
        <f t="shared" si="3"/>
        <v>0</v>
      </c>
      <c r="K105" s="455">
        <v>0.08</v>
      </c>
      <c r="L105" s="380">
        <f t="shared" si="4"/>
        <v>0</v>
      </c>
    </row>
    <row r="106" spans="1:962" s="11" customFormat="1">
      <c r="A106" s="194" t="s">
        <v>150</v>
      </c>
      <c r="B106" s="194" t="s">
        <v>150</v>
      </c>
      <c r="C106" s="257" t="s">
        <v>150</v>
      </c>
      <c r="D106" s="257" t="s">
        <v>151</v>
      </c>
      <c r="E106" s="407" t="s">
        <v>150</v>
      </c>
      <c r="F106" s="194" t="s">
        <v>150</v>
      </c>
      <c r="G106" s="194" t="s">
        <v>150</v>
      </c>
      <c r="H106" s="194" t="s">
        <v>150</v>
      </c>
      <c r="I106" s="275"/>
      <c r="J106" s="275">
        <f>SUM(J6:J105)</f>
        <v>0</v>
      </c>
      <c r="K106" s="194" t="s">
        <v>150</v>
      </c>
      <c r="L106" s="275">
        <f>SUM(L6:L105)</f>
        <v>0</v>
      </c>
    </row>
    <row r="107" spans="1:962">
      <c r="C107" s="220"/>
      <c r="L107" s="468"/>
    </row>
    <row r="108" spans="1:962">
      <c r="B108" s="241"/>
      <c r="C108" s="204" t="s">
        <v>319</v>
      </c>
      <c r="D108" s="220"/>
    </row>
    <row r="109" spans="1:962">
      <c r="B109" s="127"/>
      <c r="C109" s="127" t="s">
        <v>445</v>
      </c>
      <c r="D109" s="220"/>
    </row>
    <row r="110" spans="1:962">
      <c r="B110" s="127"/>
      <c r="C110" s="127" t="s">
        <v>320</v>
      </c>
      <c r="D110" s="220"/>
    </row>
    <row r="111" spans="1:962">
      <c r="B111" s="127"/>
      <c r="C111" s="127" t="s">
        <v>321</v>
      </c>
      <c r="D111" s="220"/>
    </row>
    <row r="112" spans="1:962">
      <c r="C112" s="127" t="s">
        <v>655</v>
      </c>
      <c r="D112" s="220"/>
    </row>
    <row r="113" spans="2:4">
      <c r="B113" s="408"/>
      <c r="C113" s="126" t="s">
        <v>606</v>
      </c>
      <c r="D113" s="220"/>
    </row>
    <row r="114" spans="2:4">
      <c r="B114" s="408"/>
      <c r="C114" s="126" t="s">
        <v>1347</v>
      </c>
      <c r="D114" s="262"/>
    </row>
    <row r="115" spans="2:4">
      <c r="B115" s="408"/>
      <c r="C115" s="127" t="s">
        <v>1348</v>
      </c>
      <c r="D115" s="262"/>
    </row>
    <row r="116" spans="2:4">
      <c r="B116" s="408"/>
      <c r="C116" s="204" t="s">
        <v>1349</v>
      </c>
      <c r="D116" s="220"/>
    </row>
    <row r="117" spans="2:4">
      <c r="B117" s="408"/>
      <c r="C117" s="204"/>
      <c r="D117" s="220"/>
    </row>
    <row r="118" spans="2:4">
      <c r="C118" s="205"/>
      <c r="D118" s="206"/>
    </row>
    <row r="119" spans="2:4">
      <c r="C119" s="205"/>
      <c r="D119" s="206"/>
    </row>
    <row r="120" spans="2:4">
      <c r="C120" s="205"/>
      <c r="D120" s="206"/>
    </row>
    <row r="121" spans="2:4">
      <c r="C121" s="205"/>
      <c r="D121" s="206"/>
    </row>
    <row r="122" spans="2:4">
      <c r="C122" s="205"/>
      <c r="D122" s="207"/>
    </row>
  </sheetData>
  <phoneticPr fontId="48" type="noConversion"/>
  <conditionalFormatting sqref="H6:H53 H77:H106 H55:H60 H62:H75">
    <cfRule type="cellIs" dxfId="171" priority="35" operator="lessThan">
      <formula>0</formula>
    </cfRule>
    <cfRule type="cellIs" dxfId="170" priority="36" operator="lessThan">
      <formula>0</formula>
    </cfRule>
  </conditionalFormatting>
  <conditionalFormatting sqref="H5">
    <cfRule type="cellIs" dxfId="169" priority="7" operator="lessThan">
      <formula>0</formula>
    </cfRule>
    <cfRule type="cellIs" dxfId="168" priority="8" operator="lessThan">
      <formula>0</formula>
    </cfRule>
  </conditionalFormatting>
  <conditionalFormatting sqref="H61">
    <cfRule type="cellIs" dxfId="167" priority="5" operator="lessThan">
      <formula>0</formula>
    </cfRule>
    <cfRule type="cellIs" dxfId="166" priority="6" operator="lessThan">
      <formula>0</formula>
    </cfRule>
  </conditionalFormatting>
  <conditionalFormatting sqref="H76">
    <cfRule type="cellIs" dxfId="165" priority="3" operator="lessThan">
      <formula>0</formula>
    </cfRule>
    <cfRule type="cellIs" dxfId="164" priority="4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tToHeight="0" orientation="landscape" r:id="rId1"/>
  <headerFoot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8">
    <tabColor theme="4" tint="0.39997558519241921"/>
    <pageSetUpPr fitToPage="1"/>
  </sheetPr>
  <dimension ref="A1:L31"/>
  <sheetViews>
    <sheetView topLeftCell="A13" zoomScale="99" zoomScaleNormal="99" workbookViewId="0">
      <selection activeCell="A27" sqref="A27:XFD32"/>
    </sheetView>
  </sheetViews>
  <sheetFormatPr defaultColWidth="8.85546875" defaultRowHeight="12.75"/>
  <cols>
    <col min="1" max="1" width="4" style="1" customWidth="1"/>
    <col min="2" max="2" width="10.85546875" style="5" customWidth="1"/>
    <col min="3" max="3" width="16.28515625" style="1" customWidth="1"/>
    <col min="4" max="4" width="26.5703125" style="1" customWidth="1"/>
    <col min="5" max="5" width="8.85546875" style="1"/>
    <col min="6" max="6" width="7.5703125" style="1" customWidth="1"/>
    <col min="7" max="7" width="10.85546875" style="1" customWidth="1"/>
    <col min="8" max="8" width="9.28515625" style="10" customWidth="1"/>
    <col min="9" max="9" width="7.42578125" style="5" customWidth="1"/>
    <col min="10" max="10" width="11.5703125" style="410" customWidth="1"/>
    <col min="11" max="11" width="6.7109375" style="409" customWidth="1"/>
    <col min="12" max="12" width="10.140625" style="410" customWidth="1"/>
    <col min="13" max="16384" width="8.85546875" style="1"/>
  </cols>
  <sheetData>
    <row r="1" spans="1:12">
      <c r="A1" s="238"/>
      <c r="B1" s="271" t="s">
        <v>607</v>
      </c>
      <c r="C1" s="269" t="str">
        <f ca="1">MID(CELL("nazwa_pliku",C1),FIND("]",CELL("nazwa_pliku",C1),1)+1,100)</f>
        <v>10</v>
      </c>
      <c r="J1" s="170" t="s">
        <v>518</v>
      </c>
    </row>
    <row r="2" spans="1:12" ht="15.75" customHeight="1"/>
    <row r="3" spans="1:12">
      <c r="D3" s="160"/>
      <c r="G3" s="270"/>
    </row>
    <row r="5" spans="1:12" s="3" customFormat="1" ht="63.75">
      <c r="A5" s="247" t="s">
        <v>152</v>
      </c>
      <c r="B5" s="247" t="s">
        <v>1596</v>
      </c>
      <c r="C5" s="248" t="s">
        <v>0</v>
      </c>
      <c r="D5" s="247" t="s">
        <v>1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1653</v>
      </c>
      <c r="J5" s="252" t="s">
        <v>5</v>
      </c>
      <c r="K5" s="247" t="s">
        <v>608</v>
      </c>
      <c r="L5" s="476" t="s">
        <v>609</v>
      </c>
    </row>
    <row r="6" spans="1:12" s="6" customFormat="1" ht="38.25">
      <c r="A6" s="285">
        <v>1</v>
      </c>
      <c r="B6" s="316" t="s">
        <v>1568</v>
      </c>
      <c r="C6" s="285" t="s">
        <v>494</v>
      </c>
      <c r="D6" s="285" t="s">
        <v>495</v>
      </c>
      <c r="E6" s="285" t="s">
        <v>17</v>
      </c>
      <c r="F6" s="285" t="s">
        <v>496</v>
      </c>
      <c r="G6" s="285" t="s">
        <v>18</v>
      </c>
      <c r="H6" s="411">
        <v>1700</v>
      </c>
      <c r="I6" s="412"/>
      <c r="J6" s="412">
        <f>H6*I6</f>
        <v>0</v>
      </c>
      <c r="K6" s="413">
        <v>0.08</v>
      </c>
      <c r="L6" s="412">
        <f>J6*K6+J6</f>
        <v>0</v>
      </c>
    </row>
    <row r="7" spans="1:12" s="6" customFormat="1" ht="25.5">
      <c r="A7" s="285">
        <f>A6+1</f>
        <v>2</v>
      </c>
      <c r="B7" s="316" t="s">
        <v>1566</v>
      </c>
      <c r="C7" s="285" t="s">
        <v>497</v>
      </c>
      <c r="D7" s="285" t="s">
        <v>498</v>
      </c>
      <c r="E7" s="285" t="s">
        <v>17</v>
      </c>
      <c r="F7" s="285" t="s">
        <v>496</v>
      </c>
      <c r="G7" s="285" t="s">
        <v>18</v>
      </c>
      <c r="H7" s="411">
        <v>800</v>
      </c>
      <c r="I7" s="412"/>
      <c r="J7" s="412">
        <f t="shared" ref="J7:J14" si="0">H7*I7</f>
        <v>0</v>
      </c>
      <c r="K7" s="413">
        <v>0.08</v>
      </c>
      <c r="L7" s="412">
        <f t="shared" ref="L7:L14" si="1">J7*K7+J7</f>
        <v>0</v>
      </c>
    </row>
    <row r="8" spans="1:12" s="6" customFormat="1" ht="25.5">
      <c r="A8" s="285">
        <f t="shared" ref="A8:A14" si="2">A7+1</f>
        <v>3</v>
      </c>
      <c r="B8" s="316" t="s">
        <v>1567</v>
      </c>
      <c r="C8" s="285" t="s">
        <v>497</v>
      </c>
      <c r="D8" s="285" t="s">
        <v>498</v>
      </c>
      <c r="E8" s="285" t="s">
        <v>17</v>
      </c>
      <c r="F8" s="285" t="s">
        <v>499</v>
      </c>
      <c r="G8" s="285" t="s">
        <v>18</v>
      </c>
      <c r="H8" s="411">
        <v>2500</v>
      </c>
      <c r="I8" s="412"/>
      <c r="J8" s="412">
        <f t="shared" si="0"/>
        <v>0</v>
      </c>
      <c r="K8" s="413">
        <v>0.08</v>
      </c>
      <c r="L8" s="412">
        <f t="shared" si="1"/>
        <v>0</v>
      </c>
    </row>
    <row r="9" spans="1:12" s="6" customFormat="1" ht="76.5">
      <c r="A9" s="285">
        <f t="shared" si="2"/>
        <v>4</v>
      </c>
      <c r="B9" s="316" t="s">
        <v>1569</v>
      </c>
      <c r="C9" s="375" t="s">
        <v>503</v>
      </c>
      <c r="D9" s="375" t="s">
        <v>1354</v>
      </c>
      <c r="E9" s="375" t="s">
        <v>17</v>
      </c>
      <c r="F9" s="375" t="s">
        <v>496</v>
      </c>
      <c r="G9" s="375" t="s">
        <v>18</v>
      </c>
      <c r="H9" s="379">
        <v>1200</v>
      </c>
      <c r="I9" s="412"/>
      <c r="J9" s="412">
        <f t="shared" si="0"/>
        <v>0</v>
      </c>
      <c r="K9" s="413">
        <v>0.08</v>
      </c>
      <c r="L9" s="412">
        <f t="shared" si="1"/>
        <v>0</v>
      </c>
    </row>
    <row r="10" spans="1:12" s="6" customFormat="1" ht="76.5">
      <c r="A10" s="285">
        <f t="shared" si="2"/>
        <v>5</v>
      </c>
      <c r="B10" s="316" t="s">
        <v>1570</v>
      </c>
      <c r="C10" s="375" t="s">
        <v>503</v>
      </c>
      <c r="D10" s="375" t="s">
        <v>1354</v>
      </c>
      <c r="E10" s="375" t="s">
        <v>17</v>
      </c>
      <c r="F10" s="375" t="s">
        <v>499</v>
      </c>
      <c r="G10" s="375" t="s">
        <v>18</v>
      </c>
      <c r="H10" s="379">
        <v>1600</v>
      </c>
      <c r="I10" s="412"/>
      <c r="J10" s="412">
        <f t="shared" si="0"/>
        <v>0</v>
      </c>
      <c r="K10" s="413">
        <v>0.08</v>
      </c>
      <c r="L10" s="412">
        <f t="shared" si="1"/>
        <v>0</v>
      </c>
    </row>
    <row r="11" spans="1:12" s="6" customFormat="1" ht="47.45" customHeight="1">
      <c r="A11" s="285">
        <f t="shared" si="2"/>
        <v>6</v>
      </c>
      <c r="B11" s="316" t="s">
        <v>1571</v>
      </c>
      <c r="C11" s="285" t="s">
        <v>500</v>
      </c>
      <c r="D11" s="285" t="s">
        <v>501</v>
      </c>
      <c r="E11" s="285" t="s">
        <v>17</v>
      </c>
      <c r="F11" s="285" t="s">
        <v>496</v>
      </c>
      <c r="G11" s="285" t="s">
        <v>18</v>
      </c>
      <c r="H11" s="411">
        <v>1100</v>
      </c>
      <c r="I11" s="412"/>
      <c r="J11" s="412">
        <f t="shared" si="0"/>
        <v>0</v>
      </c>
      <c r="K11" s="413">
        <v>0.08</v>
      </c>
      <c r="L11" s="412">
        <f t="shared" si="1"/>
        <v>0</v>
      </c>
    </row>
    <row r="12" spans="1:12" s="6" customFormat="1" ht="47.45" customHeight="1">
      <c r="A12" s="285">
        <f t="shared" si="2"/>
        <v>7</v>
      </c>
      <c r="B12" s="316" t="s">
        <v>1593</v>
      </c>
      <c r="C12" s="285" t="s">
        <v>500</v>
      </c>
      <c r="D12" s="285" t="s">
        <v>501</v>
      </c>
      <c r="E12" s="285" t="s">
        <v>17</v>
      </c>
      <c r="F12" s="285" t="s">
        <v>499</v>
      </c>
      <c r="G12" s="285" t="s">
        <v>1592</v>
      </c>
      <c r="H12" s="414">
        <v>1100</v>
      </c>
      <c r="I12" s="412"/>
      <c r="J12" s="412">
        <f t="shared" si="0"/>
        <v>0</v>
      </c>
      <c r="K12" s="413">
        <v>0.08</v>
      </c>
      <c r="L12" s="412">
        <f t="shared" si="1"/>
        <v>0</v>
      </c>
    </row>
    <row r="13" spans="1:12" s="6" customFormat="1" ht="74.45" customHeight="1">
      <c r="A13" s="285">
        <f t="shared" si="2"/>
        <v>8</v>
      </c>
      <c r="B13" s="316" t="s">
        <v>1572</v>
      </c>
      <c r="C13" s="309" t="s">
        <v>502</v>
      </c>
      <c r="D13" s="285" t="s">
        <v>1353</v>
      </c>
      <c r="E13" s="311" t="s">
        <v>17</v>
      </c>
      <c r="F13" s="285" t="s">
        <v>575</v>
      </c>
      <c r="G13" s="285" t="s">
        <v>18</v>
      </c>
      <c r="H13" s="414">
        <v>600</v>
      </c>
      <c r="I13" s="412"/>
      <c r="J13" s="412">
        <f t="shared" si="0"/>
        <v>0</v>
      </c>
      <c r="K13" s="413">
        <v>0.08</v>
      </c>
      <c r="L13" s="412">
        <f t="shared" si="1"/>
        <v>0</v>
      </c>
    </row>
    <row r="14" spans="1:12" ht="51">
      <c r="A14" s="285">
        <f t="shared" si="2"/>
        <v>9</v>
      </c>
      <c r="B14" s="316" t="s">
        <v>1573</v>
      </c>
      <c r="C14" s="309" t="s">
        <v>502</v>
      </c>
      <c r="D14" s="285" t="s">
        <v>1353</v>
      </c>
      <c r="E14" s="311" t="s">
        <v>17</v>
      </c>
      <c r="F14" s="285" t="s">
        <v>576</v>
      </c>
      <c r="G14" s="285" t="s">
        <v>18</v>
      </c>
      <c r="H14" s="414">
        <v>5000</v>
      </c>
      <c r="I14" s="412"/>
      <c r="J14" s="412">
        <f t="shared" si="0"/>
        <v>0</v>
      </c>
      <c r="K14" s="413">
        <v>0.08</v>
      </c>
      <c r="L14" s="412">
        <f t="shared" si="1"/>
        <v>0</v>
      </c>
    </row>
    <row r="15" spans="1:12">
      <c r="A15" s="300" t="s">
        <v>504</v>
      </c>
      <c r="B15" s="194" t="s">
        <v>504</v>
      </c>
      <c r="C15" s="257" t="s">
        <v>150</v>
      </c>
      <c r="D15" s="257" t="s">
        <v>151</v>
      </c>
      <c r="E15" s="300" t="s">
        <v>504</v>
      </c>
      <c r="F15" s="300" t="s">
        <v>504</v>
      </c>
      <c r="G15" s="300" t="s">
        <v>504</v>
      </c>
      <c r="H15" s="300" t="s">
        <v>504</v>
      </c>
      <c r="I15" s="415"/>
      <c r="J15" s="415">
        <f>SUM(J6:J14)</f>
        <v>0</v>
      </c>
      <c r="K15" s="416" t="s">
        <v>150</v>
      </c>
      <c r="L15" s="221">
        <f>SUM(L6:L14)</f>
        <v>0</v>
      </c>
    </row>
    <row r="17" spans="2:12">
      <c r="C17" s="204" t="s">
        <v>319</v>
      </c>
      <c r="D17" s="220"/>
    </row>
    <row r="18" spans="2:12">
      <c r="C18" s="127" t="s">
        <v>445</v>
      </c>
      <c r="D18" s="220"/>
    </row>
    <row r="19" spans="2:12">
      <c r="C19" s="127" t="s">
        <v>320</v>
      </c>
      <c r="D19" s="220"/>
    </row>
    <row r="20" spans="2:12">
      <c r="B20" s="204"/>
      <c r="C20" s="127" t="s">
        <v>321</v>
      </c>
      <c r="D20" s="220"/>
    </row>
    <row r="21" spans="2:12">
      <c r="B21" s="127"/>
      <c r="C21" s="127" t="s">
        <v>655</v>
      </c>
      <c r="D21" s="220"/>
    </row>
    <row r="22" spans="2:12" s="10" customFormat="1">
      <c r="B22" s="127"/>
      <c r="C22" s="126" t="s">
        <v>606</v>
      </c>
      <c r="D22" s="220"/>
      <c r="E22" s="1"/>
      <c r="F22" s="1"/>
      <c r="G22" s="1"/>
      <c r="I22" s="5"/>
      <c r="J22" s="410"/>
      <c r="K22" s="409"/>
      <c r="L22" s="417"/>
    </row>
    <row r="23" spans="2:12">
      <c r="B23" s="127"/>
      <c r="C23" s="126" t="s">
        <v>1347</v>
      </c>
      <c r="D23" s="262"/>
    </row>
    <row r="24" spans="2:12">
      <c r="B24" s="127"/>
      <c r="C24" s="127" t="s">
        <v>1348</v>
      </c>
      <c r="D24" s="262"/>
    </row>
    <row r="25" spans="2:12">
      <c r="B25" s="474"/>
      <c r="C25" s="204" t="s">
        <v>1349</v>
      </c>
      <c r="D25" s="220"/>
      <c r="E25" s="10"/>
      <c r="F25" s="10"/>
      <c r="G25" s="10"/>
      <c r="I25" s="395"/>
      <c r="J25" s="417"/>
      <c r="K25" s="418"/>
    </row>
    <row r="26" spans="2:12">
      <c r="B26" s="127"/>
      <c r="C26" s="204"/>
      <c r="D26" s="220"/>
    </row>
    <row r="27" spans="2:12">
      <c r="B27" s="475"/>
      <c r="C27" s="205"/>
      <c r="D27" s="206"/>
    </row>
    <row r="28" spans="2:12">
      <c r="B28" s="475"/>
      <c r="C28" s="205"/>
      <c r="D28" s="206"/>
    </row>
    <row r="29" spans="2:12">
      <c r="B29" s="475"/>
      <c r="C29" s="205"/>
      <c r="D29" s="206"/>
    </row>
    <row r="30" spans="2:12">
      <c r="B30" s="475"/>
      <c r="C30" s="205"/>
      <c r="D30" s="206"/>
    </row>
    <row r="31" spans="2:12">
      <c r="B31" s="475"/>
      <c r="C31" s="205"/>
      <c r="D31" s="207"/>
    </row>
  </sheetData>
  <phoneticPr fontId="48" type="noConversion"/>
  <conditionalFormatting sqref="H13:H14">
    <cfRule type="cellIs" dxfId="123" priority="13" operator="lessThan">
      <formula>0</formula>
    </cfRule>
    <cfRule type="cellIs" dxfId="122" priority="14" operator="lessThan">
      <formula>0</formula>
    </cfRule>
  </conditionalFormatting>
  <conditionalFormatting sqref="H5">
    <cfRule type="cellIs" dxfId="121" priority="1" operator="lessThan">
      <formula>0</formula>
    </cfRule>
    <cfRule type="cellIs" dxfId="120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9" fitToHeight="0" orientation="landscape" r:id="rId1"/>
  <headerFoot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Arkusz15">
    <tabColor theme="3" tint="0.59999389629810485"/>
    <pageSetUpPr fitToPage="1"/>
  </sheetPr>
  <dimension ref="A1:L28"/>
  <sheetViews>
    <sheetView topLeftCell="A22" zoomScaleNormal="100" workbookViewId="0">
      <selection activeCell="A24" sqref="A24:XFD28"/>
    </sheetView>
  </sheetViews>
  <sheetFormatPr defaultColWidth="11.42578125" defaultRowHeight="12.75"/>
  <cols>
    <col min="1" max="1" width="4.28515625" style="1" customWidth="1"/>
    <col min="2" max="2" width="11.28515625" style="1" customWidth="1"/>
    <col min="3" max="3" width="11.42578125" style="1"/>
    <col min="4" max="4" width="12" style="1" customWidth="1"/>
    <col min="5" max="5" width="12.7109375" style="1" customWidth="1"/>
    <col min="6" max="6" width="8.7109375" style="1" customWidth="1"/>
    <col min="7" max="7" width="9.28515625" style="1" customWidth="1"/>
    <col min="8" max="8" width="10.7109375" style="1" customWidth="1"/>
    <col min="9" max="9" width="11.42578125" style="1"/>
    <col min="10" max="10" width="9.7109375" style="1" customWidth="1"/>
    <col min="11" max="11" width="7.85546875" style="1" customWidth="1"/>
    <col min="12" max="12" width="11.5703125" style="1" customWidth="1"/>
    <col min="13" max="16384" width="11.42578125" style="1"/>
  </cols>
  <sheetData>
    <row r="1" spans="1:12">
      <c r="A1" s="238"/>
      <c r="B1" s="279" t="s">
        <v>607</v>
      </c>
      <c r="C1" s="240" t="str">
        <f ca="1">MID(CELL("nazwa_pliku",C1),FIND("]",CELL("nazwa_pliku",C1),1)+1,100)</f>
        <v>11</v>
      </c>
      <c r="D1" s="324"/>
      <c r="E1" s="326"/>
      <c r="F1" s="326"/>
      <c r="G1" s="286"/>
      <c r="H1" s="325"/>
      <c r="I1" s="325"/>
      <c r="J1" s="223" t="s">
        <v>518</v>
      </c>
      <c r="K1" s="325"/>
      <c r="L1" s="324"/>
    </row>
    <row r="2" spans="1:12">
      <c r="A2" s="279"/>
      <c r="B2" s="279"/>
      <c r="C2" s="324"/>
      <c r="D2" s="324"/>
      <c r="E2" s="326"/>
      <c r="F2" s="326"/>
      <c r="G2" s="286"/>
      <c r="H2" s="325"/>
      <c r="I2" s="325"/>
      <c r="J2" s="286"/>
      <c r="K2" s="325"/>
      <c r="L2" s="324"/>
    </row>
    <row r="3" spans="1:12" ht="17.45" customHeight="1">
      <c r="A3" s="204"/>
      <c r="B3" s="204"/>
      <c r="C3" s="324"/>
      <c r="D3" s="160"/>
      <c r="K3" s="338"/>
      <c r="L3" s="328"/>
    </row>
    <row r="4" spans="1:12">
      <c r="A4" s="204"/>
      <c r="B4" s="204"/>
      <c r="C4" s="340"/>
      <c r="D4" s="341"/>
      <c r="E4" s="341"/>
      <c r="F4" s="341"/>
      <c r="G4" s="341"/>
      <c r="H4" s="341"/>
      <c r="I4" s="341"/>
      <c r="J4" s="341"/>
      <c r="K4" s="338"/>
      <c r="L4" s="328"/>
    </row>
    <row r="5" spans="1:12" s="3" customFormat="1" ht="63.75">
      <c r="A5" s="247" t="s">
        <v>152</v>
      </c>
      <c r="B5" s="247" t="s">
        <v>1596</v>
      </c>
      <c r="C5" s="248" t="s">
        <v>0</v>
      </c>
      <c r="D5" s="247" t="s">
        <v>1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1654</v>
      </c>
      <c r="J5" s="252" t="s">
        <v>5</v>
      </c>
      <c r="K5" s="247" t="s">
        <v>608</v>
      </c>
      <c r="L5" s="252" t="s">
        <v>609</v>
      </c>
    </row>
    <row r="6" spans="1:12" ht="38.25">
      <c r="A6" s="171">
        <v>1</v>
      </c>
      <c r="B6" s="171" t="s">
        <v>1574</v>
      </c>
      <c r="C6" s="171" t="s">
        <v>578</v>
      </c>
      <c r="D6" s="171" t="s">
        <v>453</v>
      </c>
      <c r="E6" s="171" t="s">
        <v>8</v>
      </c>
      <c r="F6" s="171" t="s">
        <v>388</v>
      </c>
      <c r="G6" s="266" t="s">
        <v>452</v>
      </c>
      <c r="H6" s="300">
        <v>15</v>
      </c>
      <c r="I6" s="283"/>
      <c r="J6" s="283">
        <f>I6*H6</f>
        <v>0</v>
      </c>
      <c r="K6" s="284">
        <v>0.08</v>
      </c>
      <c r="L6" s="283">
        <f t="shared" ref="L6:L11" si="0">J6*K6+J6</f>
        <v>0</v>
      </c>
    </row>
    <row r="7" spans="1:12" ht="38.25">
      <c r="A7" s="171">
        <v>2</v>
      </c>
      <c r="B7" s="171" t="s">
        <v>1576</v>
      </c>
      <c r="C7" s="171" t="s">
        <v>580</v>
      </c>
      <c r="D7" s="171" t="s">
        <v>458</v>
      </c>
      <c r="E7" s="171" t="s">
        <v>8</v>
      </c>
      <c r="F7" s="171" t="s">
        <v>459</v>
      </c>
      <c r="G7" s="266" t="s">
        <v>1176</v>
      </c>
      <c r="H7" s="300">
        <v>13</v>
      </c>
      <c r="I7" s="283"/>
      <c r="J7" s="283">
        <f t="shared" ref="J7:J11" si="1">I7*H7</f>
        <v>0</v>
      </c>
      <c r="K7" s="284">
        <v>0.08</v>
      </c>
      <c r="L7" s="283">
        <f t="shared" si="0"/>
        <v>0</v>
      </c>
    </row>
    <row r="8" spans="1:12" ht="38.25">
      <c r="A8" s="171">
        <v>3</v>
      </c>
      <c r="B8" s="171" t="s">
        <v>1577</v>
      </c>
      <c r="C8" s="171" t="s">
        <v>456</v>
      </c>
      <c r="D8" s="171" t="s">
        <v>457</v>
      </c>
      <c r="E8" s="171" t="s">
        <v>8</v>
      </c>
      <c r="F8" s="171" t="s">
        <v>13</v>
      </c>
      <c r="G8" s="266" t="s">
        <v>455</v>
      </c>
      <c r="H8" s="300">
        <v>22</v>
      </c>
      <c r="I8" s="283"/>
      <c r="J8" s="283">
        <f t="shared" si="1"/>
        <v>0</v>
      </c>
      <c r="K8" s="284">
        <v>0.08</v>
      </c>
      <c r="L8" s="283">
        <f t="shared" si="0"/>
        <v>0</v>
      </c>
    </row>
    <row r="9" spans="1:12" ht="38.25">
      <c r="A9" s="171">
        <v>4</v>
      </c>
      <c r="B9" s="171" t="s">
        <v>1578</v>
      </c>
      <c r="C9" s="171" t="s">
        <v>581</v>
      </c>
      <c r="D9" s="171" t="s">
        <v>457</v>
      </c>
      <c r="E9" s="171" t="s">
        <v>8</v>
      </c>
      <c r="F9" s="171" t="s">
        <v>15</v>
      </c>
      <c r="G9" s="266" t="s">
        <v>455</v>
      </c>
      <c r="H9" s="300">
        <v>15</v>
      </c>
      <c r="I9" s="283"/>
      <c r="J9" s="283">
        <f t="shared" si="1"/>
        <v>0</v>
      </c>
      <c r="K9" s="284">
        <v>0.08</v>
      </c>
      <c r="L9" s="283">
        <f t="shared" si="0"/>
        <v>0</v>
      </c>
    </row>
    <row r="10" spans="1:12" ht="38.25">
      <c r="A10" s="171">
        <v>5</v>
      </c>
      <c r="B10" s="171" t="s">
        <v>1575</v>
      </c>
      <c r="C10" s="171" t="s">
        <v>577</v>
      </c>
      <c r="D10" s="171" t="s">
        <v>451</v>
      </c>
      <c r="E10" s="171" t="s">
        <v>8</v>
      </c>
      <c r="F10" s="171" t="s">
        <v>47</v>
      </c>
      <c r="G10" s="171" t="s">
        <v>1175</v>
      </c>
      <c r="H10" s="300">
        <v>2</v>
      </c>
      <c r="I10" s="283"/>
      <c r="J10" s="283">
        <f t="shared" si="1"/>
        <v>0</v>
      </c>
      <c r="K10" s="284">
        <v>0.08</v>
      </c>
      <c r="L10" s="283">
        <f t="shared" si="0"/>
        <v>0</v>
      </c>
    </row>
    <row r="11" spans="1:12" ht="76.5">
      <c r="A11" s="171">
        <v>6</v>
      </c>
      <c r="B11" s="171" t="s">
        <v>1579</v>
      </c>
      <c r="C11" s="171" t="s">
        <v>579</v>
      </c>
      <c r="D11" s="171" t="s">
        <v>454</v>
      </c>
      <c r="E11" s="171" t="s">
        <v>8</v>
      </c>
      <c r="F11" s="171" t="s">
        <v>131</v>
      </c>
      <c r="G11" s="266" t="s">
        <v>455</v>
      </c>
      <c r="H11" s="300">
        <v>10</v>
      </c>
      <c r="I11" s="283"/>
      <c r="J11" s="283">
        <f t="shared" si="1"/>
        <v>0</v>
      </c>
      <c r="K11" s="284">
        <v>0.08</v>
      </c>
      <c r="L11" s="283">
        <f t="shared" si="0"/>
        <v>0</v>
      </c>
    </row>
    <row r="12" spans="1:12">
      <c r="A12" s="261" t="s">
        <v>150</v>
      </c>
      <c r="B12" s="261" t="s">
        <v>150</v>
      </c>
      <c r="C12" s="257" t="s">
        <v>150</v>
      </c>
      <c r="D12" s="257" t="s">
        <v>151</v>
      </c>
      <c r="E12" s="282" t="s">
        <v>150</v>
      </c>
      <c r="F12" s="282" t="s">
        <v>150</v>
      </c>
      <c r="G12" s="261" t="s">
        <v>150</v>
      </c>
      <c r="H12" s="261" t="s">
        <v>150</v>
      </c>
      <c r="I12" s="260"/>
      <c r="J12" s="260">
        <f>SUM(J6:J11)</f>
        <v>0</v>
      </c>
      <c r="K12" s="261" t="s">
        <v>150</v>
      </c>
      <c r="L12" s="260">
        <f>SUM(L6:L11)</f>
        <v>0</v>
      </c>
    </row>
    <row r="13" spans="1:12">
      <c r="A13" s="286"/>
      <c r="B13" s="286"/>
      <c r="C13" s="326"/>
      <c r="D13" s="326"/>
      <c r="E13" s="326"/>
      <c r="F13" s="326"/>
      <c r="G13" s="286"/>
      <c r="H13" s="286"/>
      <c r="I13" s="327"/>
      <c r="J13" s="327"/>
      <c r="K13" s="286"/>
      <c r="L13" s="327"/>
    </row>
    <row r="14" spans="1:12">
      <c r="A14" s="286"/>
      <c r="B14" s="286"/>
      <c r="C14" s="204" t="s">
        <v>319</v>
      </c>
      <c r="D14" s="220"/>
      <c r="E14" s="326"/>
      <c r="F14" s="326"/>
      <c r="G14" s="286"/>
      <c r="H14" s="286"/>
      <c r="I14" s="327"/>
      <c r="J14" s="327"/>
      <c r="K14" s="286"/>
      <c r="L14" s="327"/>
    </row>
    <row r="15" spans="1:12">
      <c r="A15" s="286"/>
      <c r="C15" s="127" t="s">
        <v>445</v>
      </c>
      <c r="D15" s="220"/>
      <c r="E15" s="326"/>
      <c r="F15" s="326"/>
      <c r="G15" s="286"/>
      <c r="H15" s="240"/>
      <c r="I15" s="342"/>
      <c r="J15" s="342"/>
      <c r="K15" s="286"/>
      <c r="L15" s="327"/>
    </row>
    <row r="16" spans="1:12">
      <c r="A16" s="286"/>
      <c r="C16" s="127" t="s">
        <v>320</v>
      </c>
      <c r="D16" s="220"/>
      <c r="E16" s="326"/>
      <c r="F16" s="326"/>
      <c r="G16" s="286"/>
      <c r="H16" s="240"/>
      <c r="I16" s="342"/>
      <c r="J16" s="342"/>
      <c r="K16" s="286"/>
      <c r="L16" s="327"/>
    </row>
    <row r="17" spans="1:12">
      <c r="A17" s="204"/>
      <c r="C17" s="127" t="s">
        <v>321</v>
      </c>
      <c r="D17" s="220"/>
      <c r="E17" s="329"/>
      <c r="F17" s="329"/>
      <c r="G17" s="330"/>
      <c r="H17" s="342"/>
      <c r="I17" s="342"/>
      <c r="J17" s="342"/>
      <c r="K17" s="330"/>
      <c r="L17" s="331"/>
    </row>
    <row r="18" spans="1:12">
      <c r="A18" s="204"/>
      <c r="C18" s="127" t="s">
        <v>1351</v>
      </c>
      <c r="D18" s="220"/>
      <c r="E18" s="330"/>
      <c r="F18" s="330"/>
      <c r="G18" s="330"/>
      <c r="H18" s="342"/>
      <c r="I18" s="342"/>
      <c r="J18" s="342"/>
      <c r="K18" s="330"/>
      <c r="L18" s="331"/>
    </row>
    <row r="19" spans="1:12">
      <c r="C19" s="126" t="s">
        <v>606</v>
      </c>
      <c r="D19" s="220"/>
    </row>
    <row r="20" spans="1:12">
      <c r="C20" s="126" t="s">
        <v>1347</v>
      </c>
      <c r="D20" s="262"/>
    </row>
    <row r="21" spans="1:12">
      <c r="C21" s="127" t="s">
        <v>1348</v>
      </c>
      <c r="D21" s="262"/>
    </row>
    <row r="22" spans="1:12">
      <c r="C22" s="204" t="s">
        <v>1349</v>
      </c>
      <c r="D22" s="220"/>
    </row>
    <row r="23" spans="1:12">
      <c r="C23" s="204"/>
      <c r="D23" s="220"/>
    </row>
    <row r="24" spans="1:12">
      <c r="C24" s="205"/>
      <c r="D24" s="206"/>
    </row>
    <row r="25" spans="1:12">
      <c r="C25" s="205"/>
      <c r="D25" s="206"/>
    </row>
    <row r="26" spans="1:12">
      <c r="C26" s="205"/>
      <c r="D26" s="206"/>
    </row>
    <row r="27" spans="1:12">
      <c r="C27" s="205"/>
      <c r="D27" s="206"/>
    </row>
    <row r="28" spans="1:12">
      <c r="C28" s="205"/>
      <c r="D28" s="207"/>
    </row>
  </sheetData>
  <conditionalFormatting sqref="H5">
    <cfRule type="cellIs" dxfId="119" priority="1" operator="lessThan">
      <formula>0</formula>
    </cfRule>
    <cfRule type="cellIs" dxfId="118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12">
    <tabColor theme="3" tint="0.59999389629810485"/>
    <pageSetUpPr fitToPage="1"/>
  </sheetPr>
  <dimension ref="A1:L24"/>
  <sheetViews>
    <sheetView topLeftCell="A19" zoomScale="92" zoomScaleNormal="92" workbookViewId="0">
      <selection activeCell="A20" sqref="A20:XFD24"/>
    </sheetView>
  </sheetViews>
  <sheetFormatPr defaultColWidth="11.42578125" defaultRowHeight="12.75"/>
  <cols>
    <col min="1" max="1" width="6.28515625" style="1" customWidth="1"/>
    <col min="2" max="2" width="11.42578125" style="5"/>
    <col min="3" max="3" width="11.42578125" style="1"/>
    <col min="4" max="4" width="9.7109375" style="1" customWidth="1"/>
    <col min="5" max="5" width="16" style="1" customWidth="1"/>
    <col min="6" max="6" width="11.42578125" style="1"/>
    <col min="7" max="7" width="11.85546875" style="1" customWidth="1"/>
    <col min="8" max="8" width="9.140625" style="1" customWidth="1"/>
    <col min="9" max="9" width="7.5703125" style="5" customWidth="1"/>
    <col min="10" max="10" width="10.28515625" style="1" customWidth="1"/>
    <col min="11" max="11" width="6.7109375" style="1" customWidth="1"/>
    <col min="12" max="12" width="9.7109375" style="1" customWidth="1"/>
    <col min="13" max="16384" width="11.42578125" style="1"/>
  </cols>
  <sheetData>
    <row r="1" spans="1:12">
      <c r="A1" s="238"/>
      <c r="B1" s="279" t="s">
        <v>607</v>
      </c>
      <c r="C1" s="240" t="str">
        <f ca="1">MID(CELL("nazwa_pliku",C1),FIND("]",CELL("nazwa_pliku",C1),1)+1,100)</f>
        <v>12</v>
      </c>
      <c r="D1" s="324"/>
      <c r="E1" s="242"/>
      <c r="F1" s="326"/>
      <c r="G1" s="286"/>
      <c r="H1" s="325"/>
      <c r="I1" s="325"/>
      <c r="J1" s="223" t="s">
        <v>518</v>
      </c>
      <c r="K1" s="325"/>
      <c r="L1" s="324"/>
    </row>
    <row r="2" spans="1:12">
      <c r="A2" s="279"/>
      <c r="B2" s="279"/>
      <c r="C2" s="324"/>
      <c r="D2" s="324"/>
      <c r="E2" s="326"/>
      <c r="F2" s="326"/>
      <c r="G2" s="286"/>
      <c r="H2" s="325"/>
      <c r="I2" s="325"/>
      <c r="J2" s="286"/>
      <c r="K2" s="325"/>
      <c r="L2" s="324"/>
    </row>
    <row r="3" spans="1:12" ht="17.45" customHeight="1">
      <c r="A3" s="204"/>
      <c r="B3" s="204"/>
      <c r="C3" s="324"/>
      <c r="D3" s="160"/>
      <c r="K3" s="338"/>
      <c r="L3" s="328"/>
    </row>
    <row r="4" spans="1:12">
      <c r="A4" s="204"/>
      <c r="B4" s="204"/>
      <c r="C4" s="340"/>
      <c r="D4" s="341"/>
      <c r="E4" s="341"/>
      <c r="F4" s="341"/>
      <c r="G4" s="341"/>
      <c r="H4" s="341"/>
      <c r="I4" s="477"/>
      <c r="J4" s="341"/>
      <c r="K4" s="338"/>
      <c r="L4" s="328"/>
    </row>
    <row r="5" spans="1:12" s="3" customFormat="1" ht="63.75">
      <c r="A5" s="247" t="s">
        <v>152</v>
      </c>
      <c r="B5" s="247" t="s">
        <v>1596</v>
      </c>
      <c r="C5" s="248" t="s">
        <v>0</v>
      </c>
      <c r="D5" s="247" t="s">
        <v>1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1654</v>
      </c>
      <c r="J5" s="252" t="s">
        <v>5</v>
      </c>
      <c r="K5" s="247" t="s">
        <v>608</v>
      </c>
      <c r="L5" s="252" t="s">
        <v>609</v>
      </c>
    </row>
    <row r="6" spans="1:12" ht="191.25">
      <c r="A6" s="171">
        <v>1</v>
      </c>
      <c r="B6" s="171" t="s">
        <v>437</v>
      </c>
      <c r="C6" s="171" t="s">
        <v>437</v>
      </c>
      <c r="D6" s="171" t="s">
        <v>438</v>
      </c>
      <c r="E6" s="171" t="s">
        <v>1339</v>
      </c>
      <c r="F6" s="171" t="s">
        <v>439</v>
      </c>
      <c r="G6" s="282" t="s">
        <v>440</v>
      </c>
      <c r="H6" s="261">
        <v>3</v>
      </c>
      <c r="I6" s="267"/>
      <c r="J6" s="267">
        <f>H6*I6</f>
        <v>0</v>
      </c>
      <c r="K6" s="268">
        <v>0.08</v>
      </c>
      <c r="L6" s="267">
        <f>J6*K6+J6</f>
        <v>0</v>
      </c>
    </row>
    <row r="7" spans="1:12" ht="51">
      <c r="A7" s="171">
        <v>2</v>
      </c>
      <c r="B7" s="171" t="s">
        <v>1580</v>
      </c>
      <c r="C7" s="171" t="s">
        <v>441</v>
      </c>
      <c r="D7" s="171" t="s">
        <v>438</v>
      </c>
      <c r="E7" s="171" t="s">
        <v>442</v>
      </c>
      <c r="F7" s="171" t="s">
        <v>443</v>
      </c>
      <c r="G7" s="266" t="s">
        <v>31</v>
      </c>
      <c r="H7" s="261">
        <v>5</v>
      </c>
      <c r="I7" s="267"/>
      <c r="J7" s="267">
        <f t="shared" ref="J7:J8" si="0">H7*I7</f>
        <v>0</v>
      </c>
      <c r="K7" s="268">
        <v>0.08</v>
      </c>
      <c r="L7" s="267">
        <f t="shared" ref="L7:L8" si="1">J7*K7+J7</f>
        <v>0</v>
      </c>
    </row>
    <row r="8" spans="1:12" ht="51">
      <c r="A8" s="171">
        <v>3</v>
      </c>
      <c r="B8" s="171" t="s">
        <v>1581</v>
      </c>
      <c r="C8" s="171" t="s">
        <v>441</v>
      </c>
      <c r="D8" s="171" t="s">
        <v>438</v>
      </c>
      <c r="E8" s="171" t="s">
        <v>442</v>
      </c>
      <c r="F8" s="171" t="s">
        <v>444</v>
      </c>
      <c r="G8" s="266" t="s">
        <v>31</v>
      </c>
      <c r="H8" s="261">
        <v>5</v>
      </c>
      <c r="I8" s="267"/>
      <c r="J8" s="267">
        <f t="shared" si="0"/>
        <v>0</v>
      </c>
      <c r="K8" s="268">
        <v>0.08</v>
      </c>
      <c r="L8" s="267">
        <f t="shared" si="1"/>
        <v>0</v>
      </c>
    </row>
    <row r="9" spans="1:12">
      <c r="A9" s="261" t="s">
        <v>150</v>
      </c>
      <c r="B9" s="261" t="s">
        <v>150</v>
      </c>
      <c r="C9" s="257" t="s">
        <v>150</v>
      </c>
      <c r="D9" s="257" t="s">
        <v>151</v>
      </c>
      <c r="E9" s="282" t="s">
        <v>150</v>
      </c>
      <c r="F9" s="282" t="s">
        <v>150</v>
      </c>
      <c r="G9" s="261" t="s">
        <v>150</v>
      </c>
      <c r="H9" s="261" t="s">
        <v>150</v>
      </c>
      <c r="I9" s="260"/>
      <c r="J9" s="260">
        <f>SUM(J6:J8)</f>
        <v>0</v>
      </c>
      <c r="K9" s="261" t="s">
        <v>150</v>
      </c>
      <c r="L9" s="260">
        <f>SUM(L6:L8)</f>
        <v>0</v>
      </c>
    </row>
    <row r="10" spans="1:12">
      <c r="A10" s="286"/>
      <c r="B10" s="286"/>
      <c r="C10" s="326"/>
      <c r="D10" s="326"/>
      <c r="E10" s="326"/>
      <c r="F10" s="326"/>
      <c r="G10" s="286"/>
      <c r="H10" s="286"/>
      <c r="I10" s="327"/>
      <c r="J10" s="327"/>
      <c r="K10" s="286"/>
      <c r="L10" s="327"/>
    </row>
    <row r="11" spans="1:12">
      <c r="A11" s="286"/>
      <c r="B11" s="286"/>
      <c r="C11" s="204" t="s">
        <v>319</v>
      </c>
      <c r="D11" s="220"/>
      <c r="E11" s="326"/>
      <c r="F11" s="326"/>
      <c r="G11" s="286"/>
      <c r="H11" s="286"/>
      <c r="I11" s="327"/>
      <c r="J11" s="327"/>
      <c r="K11" s="286"/>
      <c r="L11" s="327"/>
    </row>
    <row r="12" spans="1:12">
      <c r="A12" s="286"/>
      <c r="B12" s="241"/>
      <c r="C12" s="127" t="s">
        <v>445</v>
      </c>
      <c r="D12" s="220"/>
      <c r="E12" s="326"/>
      <c r="F12" s="326"/>
      <c r="G12" s="286"/>
      <c r="H12" s="240"/>
      <c r="I12" s="342"/>
      <c r="J12" s="342"/>
      <c r="K12" s="286"/>
      <c r="L12" s="327"/>
    </row>
    <row r="13" spans="1:12">
      <c r="A13" s="286"/>
      <c r="B13" s="127"/>
      <c r="C13" s="127" t="s">
        <v>320</v>
      </c>
      <c r="D13" s="220"/>
      <c r="E13" s="326"/>
      <c r="F13" s="326"/>
      <c r="G13" s="286"/>
      <c r="H13" s="240"/>
      <c r="I13" s="342"/>
      <c r="J13" s="342"/>
      <c r="K13" s="286"/>
      <c r="L13" s="327"/>
    </row>
    <row r="14" spans="1:12">
      <c r="A14" s="204"/>
      <c r="B14" s="127"/>
      <c r="C14" s="127" t="s">
        <v>321</v>
      </c>
      <c r="D14" s="220"/>
      <c r="E14" s="329"/>
      <c r="F14" s="329"/>
      <c r="G14" s="330"/>
      <c r="H14" s="342"/>
      <c r="I14" s="342"/>
      <c r="J14" s="342"/>
      <c r="K14" s="330"/>
      <c r="L14" s="331"/>
    </row>
    <row r="15" spans="1:12">
      <c r="A15" s="204"/>
      <c r="B15" s="127"/>
      <c r="C15" s="127" t="s">
        <v>1351</v>
      </c>
      <c r="D15" s="220"/>
      <c r="E15" s="330"/>
      <c r="F15" s="330"/>
      <c r="G15" s="330"/>
      <c r="H15" s="342"/>
      <c r="I15" s="342"/>
      <c r="J15" s="342"/>
      <c r="K15" s="330"/>
      <c r="L15" s="331"/>
    </row>
    <row r="16" spans="1:12">
      <c r="C16" s="126" t="s">
        <v>606</v>
      </c>
      <c r="D16" s="220"/>
    </row>
    <row r="17" spans="2:4">
      <c r="B17" s="475"/>
      <c r="C17" s="126" t="s">
        <v>1347</v>
      </c>
      <c r="D17" s="262"/>
    </row>
    <row r="18" spans="2:4">
      <c r="B18" s="475"/>
      <c r="C18" s="127" t="s">
        <v>1348</v>
      </c>
      <c r="D18" s="262"/>
    </row>
    <row r="19" spans="2:4">
      <c r="B19" s="475"/>
      <c r="C19" s="204"/>
      <c r="D19" s="220"/>
    </row>
    <row r="20" spans="2:4">
      <c r="B20" s="475"/>
      <c r="C20" s="205"/>
      <c r="D20" s="206"/>
    </row>
    <row r="21" spans="2:4">
      <c r="C21" s="205"/>
      <c r="D21" s="206"/>
    </row>
    <row r="22" spans="2:4">
      <c r="C22" s="205"/>
      <c r="D22" s="206"/>
    </row>
    <row r="23" spans="2:4">
      <c r="C23" s="205"/>
      <c r="D23" s="206"/>
    </row>
    <row r="24" spans="2:4">
      <c r="C24" s="205"/>
      <c r="D24" s="207"/>
    </row>
  </sheetData>
  <conditionalFormatting sqref="H5">
    <cfRule type="cellIs" dxfId="117" priority="1" operator="lessThan">
      <formula>0</formula>
    </cfRule>
    <cfRule type="cellIs" dxfId="11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9" firstPageNumber="0" fitToHeight="0" orientation="landscape" r:id="rId1"/>
  <headerFoot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FF565-724E-4113-AD24-E6060AC33C52}">
  <sheetPr>
    <tabColor theme="3" tint="0.59999389629810485"/>
    <pageSetUpPr fitToPage="1"/>
  </sheetPr>
  <dimension ref="A1:L26"/>
  <sheetViews>
    <sheetView zoomScale="99" zoomScaleNormal="99" workbookViewId="0">
      <pane ySplit="5" topLeftCell="A12" activePane="bottomLeft" state="frozen"/>
      <selection activeCell="O17" sqref="O17"/>
      <selection pane="bottomLeft" activeCell="A22" sqref="A22:XFD27"/>
    </sheetView>
  </sheetViews>
  <sheetFormatPr defaultColWidth="22.140625" defaultRowHeight="12"/>
  <cols>
    <col min="1" max="1" width="5.28515625" style="25" customWidth="1"/>
    <col min="2" max="2" width="14.7109375" style="28" customWidth="1"/>
    <col min="3" max="3" width="15.85546875" style="25" customWidth="1"/>
    <col min="4" max="4" width="17.5703125" style="22" customWidth="1"/>
    <col min="5" max="5" width="15.140625" style="25" customWidth="1"/>
    <col min="6" max="6" width="9.85546875" style="28" customWidth="1"/>
    <col min="7" max="7" width="9.28515625" style="25" customWidth="1"/>
    <col min="8" max="8" width="9.85546875" style="30" customWidth="1"/>
    <col min="9" max="9" width="10.42578125" style="20" customWidth="1"/>
    <col min="10" max="10" width="10.28515625" style="25" customWidth="1"/>
    <col min="11" max="11" width="9.140625" style="25" customWidth="1"/>
    <col min="12" max="12" width="13.28515625" style="25" customWidth="1"/>
    <col min="13" max="16384" width="22.140625" style="8"/>
  </cols>
  <sheetData>
    <row r="1" spans="1:12" ht="12.75">
      <c r="A1" s="29"/>
      <c r="B1" s="9" t="s">
        <v>607</v>
      </c>
      <c r="C1" s="229" t="str">
        <f ca="1">MID(CELL("nazwa_pliku",C1),FIND("]",CELL("nazwa_pliku",C1),1)+1,100)</f>
        <v>13</v>
      </c>
      <c r="D1" s="25"/>
      <c r="J1" s="160" t="s">
        <v>1382</v>
      </c>
    </row>
    <row r="3" spans="1:12" ht="12.75">
      <c r="A3" s="19"/>
      <c r="B3" s="22"/>
      <c r="C3" s="21"/>
      <c r="D3" s="160"/>
      <c r="E3" s="21"/>
      <c r="F3" s="472"/>
      <c r="G3" s="21"/>
      <c r="H3" s="23"/>
      <c r="J3" s="21"/>
      <c r="K3" s="21"/>
      <c r="L3" s="21"/>
    </row>
    <row r="4" spans="1:12">
      <c r="A4" s="21"/>
      <c r="B4" s="22"/>
      <c r="C4" s="21"/>
      <c r="E4" s="21"/>
      <c r="F4" s="22"/>
      <c r="G4" s="21"/>
      <c r="H4" s="23"/>
      <c r="J4" s="21"/>
      <c r="K4" s="21"/>
      <c r="L4" s="21"/>
    </row>
    <row r="5" spans="1:12" s="9" customFormat="1" ht="51">
      <c r="A5" s="36" t="s">
        <v>152</v>
      </c>
      <c r="B5" s="247" t="s">
        <v>1596</v>
      </c>
      <c r="C5" s="37" t="s">
        <v>0</v>
      </c>
      <c r="D5" s="36" t="s">
        <v>1</v>
      </c>
      <c r="E5" s="38" t="s">
        <v>2</v>
      </c>
      <c r="F5" s="36" t="s">
        <v>3</v>
      </c>
      <c r="G5" s="96" t="s">
        <v>1173</v>
      </c>
      <c r="H5" s="97" t="s">
        <v>1174</v>
      </c>
      <c r="I5" s="39" t="s">
        <v>1654</v>
      </c>
      <c r="J5" s="39" t="s">
        <v>5</v>
      </c>
      <c r="K5" s="36" t="s">
        <v>608</v>
      </c>
      <c r="L5" s="39" t="s">
        <v>609</v>
      </c>
    </row>
    <row r="6" spans="1:12" ht="36">
      <c r="A6" s="40">
        <v>1</v>
      </c>
      <c r="B6" s="478" t="s">
        <v>1582</v>
      </c>
      <c r="C6" s="40" t="s">
        <v>105</v>
      </c>
      <c r="D6" s="40" t="s">
        <v>106</v>
      </c>
      <c r="E6" s="40" t="s">
        <v>79</v>
      </c>
      <c r="F6" s="40" t="s">
        <v>1378</v>
      </c>
      <c r="G6" s="40" t="s">
        <v>25</v>
      </c>
      <c r="H6" s="42">
        <v>4</v>
      </c>
      <c r="I6" s="43"/>
      <c r="J6" s="43">
        <f>I6*H6</f>
        <v>0</v>
      </c>
      <c r="K6" s="44">
        <v>0.08</v>
      </c>
      <c r="L6" s="43">
        <f>J6*K6+J6</f>
        <v>0</v>
      </c>
    </row>
    <row r="7" spans="1:12" ht="24">
      <c r="A7" s="40">
        <v>2</v>
      </c>
      <c r="B7" s="479" t="s">
        <v>1583</v>
      </c>
      <c r="C7" s="111" t="s">
        <v>105</v>
      </c>
      <c r="D7" s="111" t="s">
        <v>106</v>
      </c>
      <c r="E7" s="111" t="s">
        <v>79</v>
      </c>
      <c r="F7" s="111" t="s">
        <v>1379</v>
      </c>
      <c r="G7" s="111" t="s">
        <v>25</v>
      </c>
      <c r="H7" s="112">
        <v>20</v>
      </c>
      <c r="I7" s="43"/>
      <c r="J7" s="43">
        <f t="shared" ref="J7:J9" si="0">I7*H7</f>
        <v>0</v>
      </c>
      <c r="K7" s="44">
        <v>0.08</v>
      </c>
      <c r="L7" s="43">
        <f>J7*K7+J7</f>
        <v>0</v>
      </c>
    </row>
    <row r="8" spans="1:12" ht="24">
      <c r="A8" s="40">
        <v>3</v>
      </c>
      <c r="B8" s="479" t="s">
        <v>1584</v>
      </c>
      <c r="C8" s="111" t="s">
        <v>105</v>
      </c>
      <c r="D8" s="111" t="s">
        <v>106</v>
      </c>
      <c r="E8" s="111" t="s">
        <v>79</v>
      </c>
      <c r="F8" s="111" t="s">
        <v>1380</v>
      </c>
      <c r="G8" s="111" t="s">
        <v>25</v>
      </c>
      <c r="H8" s="112">
        <v>44</v>
      </c>
      <c r="I8" s="43"/>
      <c r="J8" s="43">
        <f t="shared" si="0"/>
        <v>0</v>
      </c>
      <c r="K8" s="44">
        <v>0.08</v>
      </c>
      <c r="L8" s="43">
        <f>J8*K8+J8</f>
        <v>0</v>
      </c>
    </row>
    <row r="9" spans="1:12" ht="24">
      <c r="A9" s="40">
        <v>4</v>
      </c>
      <c r="B9" s="478" t="s">
        <v>1585</v>
      </c>
      <c r="C9" s="40" t="s">
        <v>105</v>
      </c>
      <c r="D9" s="40" t="s">
        <v>106</v>
      </c>
      <c r="E9" s="40" t="s">
        <v>79</v>
      </c>
      <c r="F9" s="40" t="s">
        <v>1381</v>
      </c>
      <c r="G9" s="40" t="s">
        <v>25</v>
      </c>
      <c r="H9" s="42">
        <v>4</v>
      </c>
      <c r="I9" s="43"/>
      <c r="J9" s="43">
        <f t="shared" si="0"/>
        <v>0</v>
      </c>
      <c r="K9" s="44">
        <v>0.08</v>
      </c>
      <c r="L9" s="43">
        <f>J9*K9+J9</f>
        <v>0</v>
      </c>
    </row>
    <row r="10" spans="1:12" ht="12.75">
      <c r="A10" s="194" t="s">
        <v>150</v>
      </c>
      <c r="B10" s="480" t="s">
        <v>150</v>
      </c>
      <c r="C10" s="257" t="s">
        <v>150</v>
      </c>
      <c r="D10" s="257" t="s">
        <v>151</v>
      </c>
      <c r="E10" s="407" t="s">
        <v>150</v>
      </c>
      <c r="F10" s="194" t="s">
        <v>150</v>
      </c>
      <c r="G10" s="194" t="s">
        <v>150</v>
      </c>
      <c r="H10" s="194" t="s">
        <v>150</v>
      </c>
      <c r="I10" s="275"/>
      <c r="J10" s="275">
        <f>SUM(J6:J9)</f>
        <v>0</v>
      </c>
      <c r="K10" s="194" t="s">
        <v>150</v>
      </c>
      <c r="L10" s="275">
        <f>SUM(L6:L9)</f>
        <v>0</v>
      </c>
    </row>
    <row r="12" spans="1:12" s="28" customFormat="1" ht="12.75">
      <c r="A12" s="25"/>
      <c r="C12" s="204" t="s">
        <v>319</v>
      </c>
      <c r="D12" s="220"/>
      <c r="E12" s="22"/>
      <c r="G12" s="25"/>
      <c r="H12" s="30"/>
      <c r="I12" s="20"/>
      <c r="J12" s="25"/>
      <c r="K12" s="25"/>
      <c r="L12" s="25"/>
    </row>
    <row r="13" spans="1:12" s="28" customFormat="1" ht="12.75">
      <c r="A13" s="25"/>
      <c r="C13" s="127" t="s">
        <v>445</v>
      </c>
      <c r="D13" s="220"/>
      <c r="E13" s="22"/>
      <c r="G13" s="25"/>
      <c r="H13" s="30"/>
      <c r="I13" s="20"/>
      <c r="J13" s="25"/>
      <c r="K13" s="25"/>
      <c r="L13" s="25"/>
    </row>
    <row r="14" spans="1:12" s="28" customFormat="1" ht="12.75">
      <c r="A14" s="25"/>
      <c r="C14" s="127" t="s">
        <v>320</v>
      </c>
      <c r="D14" s="220"/>
      <c r="E14" s="22"/>
      <c r="G14" s="25"/>
      <c r="H14" s="30"/>
      <c r="I14" s="20"/>
      <c r="J14" s="25"/>
      <c r="K14" s="25"/>
      <c r="L14" s="25"/>
    </row>
    <row r="15" spans="1:12" s="28" customFormat="1" ht="12.75">
      <c r="A15" s="25"/>
      <c r="C15" s="127" t="s">
        <v>321</v>
      </c>
      <c r="D15" s="220"/>
      <c r="E15" s="22"/>
      <c r="G15" s="25"/>
      <c r="H15" s="30"/>
      <c r="I15" s="20"/>
      <c r="J15" s="25"/>
      <c r="K15" s="25"/>
      <c r="L15" s="25"/>
    </row>
    <row r="16" spans="1:12" s="28" customFormat="1" ht="12.75">
      <c r="A16" s="25"/>
      <c r="C16" s="127" t="s">
        <v>655</v>
      </c>
      <c r="D16" s="220"/>
      <c r="E16" s="22"/>
      <c r="G16" s="25"/>
      <c r="H16" s="30"/>
      <c r="I16" s="20"/>
      <c r="J16" s="25"/>
      <c r="K16" s="25"/>
      <c r="L16" s="25"/>
    </row>
    <row r="17" spans="1:12" s="28" customFormat="1" ht="15" customHeight="1">
      <c r="A17" s="25"/>
      <c r="C17" s="126" t="s">
        <v>606</v>
      </c>
      <c r="D17" s="220"/>
      <c r="E17" s="24"/>
      <c r="G17" s="25"/>
      <c r="H17" s="30"/>
      <c r="I17" s="20"/>
      <c r="J17" s="25"/>
      <c r="K17" s="25"/>
      <c r="L17" s="25"/>
    </row>
    <row r="18" spans="1:12" s="28" customFormat="1" ht="22.15" customHeight="1">
      <c r="A18" s="25"/>
      <c r="C18" s="126" t="s">
        <v>1347</v>
      </c>
      <c r="D18" s="262"/>
      <c r="E18" s="24"/>
      <c r="G18" s="25"/>
      <c r="H18" s="30"/>
      <c r="I18" s="20"/>
      <c r="J18" s="25"/>
      <c r="K18" s="25"/>
      <c r="L18" s="25"/>
    </row>
    <row r="19" spans="1:12" s="28" customFormat="1" ht="12.75">
      <c r="A19" s="25"/>
      <c r="C19" s="127" t="s">
        <v>1348</v>
      </c>
      <c r="D19" s="262"/>
      <c r="E19" s="22"/>
      <c r="G19" s="25"/>
      <c r="H19" s="30"/>
      <c r="I19" s="20"/>
      <c r="J19" s="25"/>
      <c r="K19" s="25"/>
      <c r="L19" s="25"/>
    </row>
    <row r="20" spans="1:12" s="28" customFormat="1" ht="12.75">
      <c r="A20" s="25"/>
      <c r="C20" s="204" t="s">
        <v>1349</v>
      </c>
      <c r="D20" s="220"/>
      <c r="E20" s="22"/>
      <c r="G20" s="25"/>
      <c r="H20" s="30"/>
      <c r="I20" s="20"/>
      <c r="J20" s="25"/>
      <c r="K20" s="25"/>
      <c r="L20" s="25"/>
    </row>
    <row r="21" spans="1:12" s="28" customFormat="1" ht="12.75">
      <c r="A21" s="25"/>
      <c r="C21" s="204"/>
      <c r="D21" s="220"/>
      <c r="E21" s="22"/>
      <c r="G21" s="25"/>
      <c r="H21" s="30"/>
      <c r="I21" s="20"/>
      <c r="J21" s="25"/>
      <c r="K21" s="25"/>
      <c r="L21" s="25"/>
    </row>
    <row r="22" spans="1:12" s="28" customFormat="1" ht="12.75">
      <c r="A22" s="25"/>
      <c r="C22" s="205"/>
      <c r="D22" s="206"/>
      <c r="E22" s="22"/>
      <c r="G22" s="25"/>
      <c r="H22" s="30"/>
      <c r="I22" s="20"/>
      <c r="J22" s="25"/>
      <c r="K22" s="25"/>
      <c r="L22" s="25"/>
    </row>
    <row r="23" spans="1:12" s="28" customFormat="1" ht="12.75">
      <c r="A23" s="25"/>
      <c r="C23" s="205"/>
      <c r="D23" s="206"/>
      <c r="E23" s="22"/>
      <c r="G23" s="25"/>
      <c r="H23" s="30"/>
      <c r="I23" s="20"/>
      <c r="J23" s="25"/>
      <c r="K23" s="25"/>
      <c r="L23" s="25"/>
    </row>
    <row r="24" spans="1:12" s="28" customFormat="1" ht="12.75">
      <c r="A24" s="25"/>
      <c r="C24" s="205"/>
      <c r="D24" s="206"/>
      <c r="E24" s="22"/>
      <c r="G24" s="25"/>
      <c r="H24" s="30"/>
      <c r="I24" s="20"/>
      <c r="J24" s="25"/>
      <c r="K24" s="25"/>
      <c r="L24" s="25"/>
    </row>
    <row r="25" spans="1:12" s="28" customFormat="1" ht="12.75">
      <c r="A25" s="25"/>
      <c r="C25" s="205"/>
      <c r="D25" s="206"/>
      <c r="E25" s="22"/>
      <c r="G25" s="25"/>
      <c r="H25" s="30"/>
      <c r="I25" s="20"/>
      <c r="J25" s="25"/>
      <c r="K25" s="25"/>
      <c r="L25" s="25"/>
    </row>
    <row r="26" spans="1:12" s="28" customFormat="1" ht="12.75">
      <c r="A26" s="25"/>
      <c r="C26" s="205"/>
      <c r="D26" s="207"/>
      <c r="E26" s="25"/>
      <c r="G26" s="25"/>
      <c r="H26" s="30"/>
      <c r="I26" s="20"/>
      <c r="J26" s="25"/>
      <c r="K26" s="25"/>
      <c r="L26" s="25"/>
    </row>
  </sheetData>
  <conditionalFormatting sqref="H11:H1048576 H5:H9">
    <cfRule type="cellIs" dxfId="115" priority="3" operator="lessThan">
      <formula>0</formula>
    </cfRule>
    <cfRule type="cellIs" dxfId="114" priority="4" operator="lessThan">
      <formula>0</formula>
    </cfRule>
  </conditionalFormatting>
  <conditionalFormatting sqref="H10">
    <cfRule type="cellIs" dxfId="113" priority="1" operator="lessThan">
      <formula>0</formula>
    </cfRule>
    <cfRule type="cellIs" dxfId="112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6" firstPageNumber="0" fitToHeight="0" orientation="landscape" r:id="rId1"/>
  <headerFoot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21">
    <tabColor theme="3" tint="0.59999389629810485"/>
    <pageSetUpPr fitToPage="1"/>
  </sheetPr>
  <dimension ref="A1:AKA22"/>
  <sheetViews>
    <sheetView zoomScale="76" zoomScaleNormal="76" workbookViewId="0">
      <selection activeCell="A17" sqref="A17:XFD23"/>
    </sheetView>
  </sheetViews>
  <sheetFormatPr defaultColWidth="22.140625" defaultRowHeight="12.75"/>
  <cols>
    <col min="1" max="1" width="6.7109375" style="158" customWidth="1"/>
    <col min="2" max="2" width="10.85546875" style="2" customWidth="1"/>
    <col min="3" max="3" width="13.28515625" style="158" customWidth="1"/>
    <col min="4" max="4" width="13.7109375" style="167" customWidth="1"/>
    <col min="5" max="5" width="7.7109375" style="158" customWidth="1"/>
    <col min="6" max="6" width="9.85546875" style="6" customWidth="1"/>
    <col min="7" max="7" width="9.28515625" style="158" customWidth="1"/>
    <col min="8" max="8" width="11.7109375" style="270" customWidth="1"/>
    <col min="9" max="9" width="7.7109375" style="158" customWidth="1"/>
    <col min="10" max="10" width="11.7109375" style="158" customWidth="1"/>
    <col min="11" max="11" width="9.140625" style="158" customWidth="1"/>
    <col min="12" max="12" width="11.5703125" style="158" customWidth="1"/>
    <col min="13" max="16384" width="22.140625" style="1"/>
  </cols>
  <sheetData>
    <row r="1" spans="1:963">
      <c r="A1" s="155"/>
      <c r="B1" s="156" t="s">
        <v>607</v>
      </c>
      <c r="C1" s="269" t="str">
        <f ca="1">MID(CELL("nazwa_pliku",C1),FIND("]",CELL("nazwa_pliku",C1),1)+1,100)</f>
        <v>14</v>
      </c>
      <c r="D1" s="158"/>
      <c r="J1" s="160" t="s">
        <v>518</v>
      </c>
    </row>
    <row r="3" spans="1:963">
      <c r="A3" s="206"/>
      <c r="D3" s="160"/>
      <c r="G3" s="270"/>
    </row>
    <row r="5" spans="1:963" s="3" customFormat="1" ht="63.75">
      <c r="A5" s="247" t="s">
        <v>152</v>
      </c>
      <c r="B5" s="247" t="s">
        <v>1596</v>
      </c>
      <c r="C5" s="248" t="s">
        <v>0</v>
      </c>
      <c r="D5" s="247" t="s">
        <v>1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4</v>
      </c>
      <c r="J5" s="252" t="s">
        <v>5</v>
      </c>
      <c r="K5" s="247" t="s">
        <v>608</v>
      </c>
      <c r="L5" s="252" t="s">
        <v>609</v>
      </c>
    </row>
    <row r="6" spans="1:963" ht="25.5">
      <c r="A6" s="212">
        <v>1</v>
      </c>
      <c r="B6" s="320" t="s">
        <v>1586</v>
      </c>
      <c r="C6" s="320" t="s">
        <v>116</v>
      </c>
      <c r="D6" s="320" t="s">
        <v>114</v>
      </c>
      <c r="E6" s="320" t="s">
        <v>17</v>
      </c>
      <c r="F6" s="320" t="s">
        <v>21</v>
      </c>
      <c r="G6" s="321" t="s">
        <v>18</v>
      </c>
      <c r="H6" s="322">
        <v>6000</v>
      </c>
      <c r="I6" s="323"/>
      <c r="J6" s="323">
        <f>I6*H6</f>
        <v>0</v>
      </c>
      <c r="K6" s="255">
        <v>0.08</v>
      </c>
      <c r="L6" s="254">
        <f>J6*K6+J6</f>
        <v>0</v>
      </c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  <c r="KD6" s="5"/>
      <c r="KE6" s="5"/>
      <c r="KF6" s="5"/>
      <c r="KG6" s="5"/>
      <c r="KH6" s="5"/>
      <c r="KI6" s="5"/>
      <c r="KJ6" s="5"/>
      <c r="KK6" s="5"/>
      <c r="KL6" s="5"/>
      <c r="KM6" s="5"/>
      <c r="KN6" s="5"/>
      <c r="KO6" s="5"/>
      <c r="KP6" s="5"/>
      <c r="KQ6" s="5"/>
      <c r="KR6" s="5"/>
      <c r="KS6" s="5"/>
      <c r="KT6" s="5"/>
      <c r="KU6" s="5"/>
      <c r="KV6" s="5"/>
      <c r="KW6" s="5"/>
      <c r="KX6" s="5"/>
      <c r="KY6" s="5"/>
      <c r="KZ6" s="5"/>
      <c r="LA6" s="5"/>
      <c r="LB6" s="5"/>
      <c r="LC6" s="5"/>
      <c r="LD6" s="5"/>
      <c r="LE6" s="5"/>
      <c r="LF6" s="5"/>
      <c r="LG6" s="5"/>
      <c r="LH6" s="5"/>
      <c r="LI6" s="5"/>
      <c r="LJ6" s="5"/>
      <c r="LK6" s="5"/>
      <c r="LL6" s="5"/>
      <c r="LM6" s="5"/>
      <c r="LN6" s="5"/>
      <c r="LO6" s="5"/>
      <c r="LP6" s="5"/>
      <c r="LQ6" s="5"/>
      <c r="LR6" s="5"/>
      <c r="LS6" s="5"/>
      <c r="LT6" s="5"/>
      <c r="LU6" s="5"/>
      <c r="LV6" s="5"/>
      <c r="LW6" s="5"/>
      <c r="LX6" s="5"/>
      <c r="LY6" s="5"/>
      <c r="LZ6" s="5"/>
      <c r="MA6" s="5"/>
      <c r="MB6" s="5"/>
      <c r="MC6" s="5"/>
      <c r="MD6" s="5"/>
      <c r="ME6" s="5"/>
      <c r="MF6" s="5"/>
      <c r="MG6" s="5"/>
      <c r="MH6" s="5"/>
      <c r="MI6" s="5"/>
      <c r="MJ6" s="5"/>
      <c r="MK6" s="5"/>
      <c r="ML6" s="5"/>
      <c r="MM6" s="5"/>
      <c r="MN6" s="5"/>
      <c r="MO6" s="5"/>
      <c r="MP6" s="5"/>
      <c r="MQ6" s="5"/>
      <c r="MR6" s="5"/>
      <c r="MS6" s="5"/>
      <c r="MT6" s="5"/>
      <c r="MU6" s="5"/>
      <c r="MV6" s="5"/>
      <c r="MW6" s="5"/>
      <c r="MX6" s="5"/>
      <c r="MY6" s="5"/>
      <c r="MZ6" s="5"/>
      <c r="NA6" s="5"/>
      <c r="NB6" s="5"/>
      <c r="NC6" s="5"/>
      <c r="ND6" s="5"/>
      <c r="NE6" s="5"/>
      <c r="NF6" s="5"/>
      <c r="NG6" s="5"/>
      <c r="NH6" s="5"/>
      <c r="NI6" s="5"/>
      <c r="NJ6" s="5"/>
      <c r="NK6" s="5"/>
      <c r="NL6" s="5"/>
      <c r="NM6" s="5"/>
      <c r="NN6" s="5"/>
      <c r="NO6" s="5"/>
      <c r="NP6" s="5"/>
      <c r="NQ6" s="5"/>
      <c r="NR6" s="5"/>
      <c r="NS6" s="5"/>
      <c r="NT6" s="5"/>
      <c r="NU6" s="5"/>
      <c r="NV6" s="5"/>
      <c r="NW6" s="5"/>
      <c r="NX6" s="5"/>
      <c r="NY6" s="5"/>
      <c r="NZ6" s="5"/>
      <c r="OA6" s="5"/>
      <c r="OB6" s="5"/>
      <c r="OC6" s="5"/>
      <c r="OD6" s="5"/>
      <c r="OE6" s="5"/>
      <c r="OF6" s="5"/>
      <c r="OG6" s="5"/>
      <c r="OH6" s="5"/>
      <c r="OI6" s="5"/>
      <c r="OJ6" s="5"/>
      <c r="OK6" s="5"/>
      <c r="OL6" s="5"/>
      <c r="OM6" s="5"/>
      <c r="ON6" s="5"/>
      <c r="OO6" s="5"/>
      <c r="OP6" s="5"/>
      <c r="OQ6" s="5"/>
      <c r="OR6" s="5"/>
      <c r="OS6" s="5"/>
      <c r="OT6" s="5"/>
      <c r="OU6" s="5"/>
      <c r="OV6" s="5"/>
      <c r="OW6" s="5"/>
      <c r="OX6" s="5"/>
      <c r="OY6" s="5"/>
      <c r="OZ6" s="5"/>
      <c r="PA6" s="5"/>
      <c r="PB6" s="5"/>
      <c r="PC6" s="5"/>
      <c r="PD6" s="5"/>
      <c r="PE6" s="5"/>
      <c r="PF6" s="5"/>
      <c r="PG6" s="5"/>
      <c r="PH6" s="5"/>
      <c r="PI6" s="5"/>
      <c r="PJ6" s="5"/>
      <c r="PK6" s="5"/>
      <c r="PL6" s="5"/>
      <c r="PM6" s="5"/>
      <c r="PN6" s="5"/>
      <c r="PO6" s="5"/>
      <c r="PP6" s="5"/>
      <c r="PQ6" s="5"/>
      <c r="PR6" s="5"/>
      <c r="PS6" s="5"/>
      <c r="PT6" s="5"/>
      <c r="PU6" s="5"/>
      <c r="PV6" s="5"/>
      <c r="PW6" s="5"/>
      <c r="PX6" s="5"/>
      <c r="PY6" s="5"/>
      <c r="PZ6" s="5"/>
      <c r="QA6" s="5"/>
      <c r="QB6" s="5"/>
      <c r="QC6" s="5"/>
      <c r="QD6" s="5"/>
      <c r="QE6" s="5"/>
      <c r="QF6" s="5"/>
      <c r="QG6" s="5"/>
      <c r="QH6" s="5"/>
      <c r="QI6" s="5"/>
      <c r="QJ6" s="5"/>
      <c r="QK6" s="5"/>
      <c r="QL6" s="5"/>
      <c r="QM6" s="5"/>
      <c r="QN6" s="5"/>
      <c r="QO6" s="5"/>
      <c r="QP6" s="5"/>
      <c r="QQ6" s="5"/>
      <c r="QR6" s="5"/>
      <c r="QS6" s="5"/>
      <c r="QT6" s="5"/>
      <c r="QU6" s="5"/>
      <c r="QV6" s="5"/>
      <c r="QW6" s="5"/>
      <c r="QX6" s="5"/>
      <c r="QY6" s="5"/>
      <c r="QZ6" s="5"/>
      <c r="RA6" s="5"/>
      <c r="RB6" s="5"/>
      <c r="RC6" s="5"/>
      <c r="RD6" s="5"/>
      <c r="RE6" s="5"/>
      <c r="RF6" s="5"/>
      <c r="RG6" s="5"/>
      <c r="RH6" s="5"/>
      <c r="RI6" s="5"/>
      <c r="RJ6" s="5"/>
      <c r="RK6" s="5"/>
      <c r="RL6" s="5"/>
      <c r="RM6" s="5"/>
      <c r="RN6" s="5"/>
      <c r="RO6" s="5"/>
      <c r="RP6" s="5"/>
      <c r="RQ6" s="5"/>
      <c r="RR6" s="5"/>
      <c r="RS6" s="5"/>
      <c r="RT6" s="5"/>
      <c r="RU6" s="5"/>
      <c r="RV6" s="5"/>
      <c r="RW6" s="5"/>
      <c r="RX6" s="5"/>
      <c r="RY6" s="5"/>
      <c r="RZ6" s="5"/>
      <c r="SA6" s="5"/>
      <c r="SB6" s="5"/>
      <c r="SC6" s="5"/>
      <c r="SD6" s="5"/>
      <c r="SE6" s="5"/>
      <c r="SF6" s="5"/>
      <c r="SG6" s="5"/>
      <c r="SH6" s="5"/>
      <c r="SI6" s="5"/>
      <c r="SJ6" s="5"/>
      <c r="SK6" s="5"/>
      <c r="SL6" s="5"/>
      <c r="SM6" s="5"/>
      <c r="SN6" s="5"/>
      <c r="SO6" s="5"/>
      <c r="SP6" s="5"/>
      <c r="SQ6" s="5"/>
      <c r="SR6" s="5"/>
      <c r="SS6" s="5"/>
      <c r="ST6" s="5"/>
      <c r="SU6" s="5"/>
      <c r="SV6" s="5"/>
      <c r="SW6" s="5"/>
      <c r="SX6" s="5"/>
      <c r="SY6" s="5"/>
      <c r="SZ6" s="5"/>
      <c r="TA6" s="5"/>
      <c r="TB6" s="5"/>
      <c r="TC6" s="5"/>
      <c r="TD6" s="5"/>
      <c r="TE6" s="5"/>
      <c r="TF6" s="5"/>
      <c r="TG6" s="5"/>
      <c r="TH6" s="5"/>
      <c r="TI6" s="5"/>
      <c r="TJ6" s="5"/>
      <c r="TK6" s="5"/>
      <c r="TL6" s="5"/>
      <c r="TM6" s="5"/>
      <c r="TN6" s="5"/>
      <c r="TO6" s="5"/>
      <c r="TP6" s="5"/>
      <c r="TQ6" s="5"/>
      <c r="TR6" s="5"/>
      <c r="TS6" s="5"/>
      <c r="TT6" s="5"/>
      <c r="TU6" s="5"/>
      <c r="TV6" s="5"/>
      <c r="TW6" s="5"/>
      <c r="TX6" s="5"/>
      <c r="TY6" s="5"/>
      <c r="TZ6" s="5"/>
      <c r="UA6" s="5"/>
      <c r="UB6" s="5"/>
      <c r="UC6" s="5"/>
      <c r="UD6" s="5"/>
      <c r="UE6" s="5"/>
      <c r="UF6" s="5"/>
      <c r="UG6" s="5"/>
      <c r="UH6" s="5"/>
      <c r="UI6" s="5"/>
      <c r="UJ6" s="5"/>
      <c r="UK6" s="5"/>
      <c r="UL6" s="5"/>
      <c r="UM6" s="5"/>
      <c r="UN6" s="5"/>
      <c r="UO6" s="5"/>
      <c r="UP6" s="5"/>
      <c r="UQ6" s="5"/>
      <c r="UR6" s="5"/>
      <c r="US6" s="5"/>
      <c r="UT6" s="5"/>
      <c r="UU6" s="5"/>
      <c r="UV6" s="5"/>
      <c r="UW6" s="5"/>
      <c r="UX6" s="5"/>
      <c r="UY6" s="5"/>
      <c r="UZ6" s="5"/>
      <c r="VA6" s="5"/>
      <c r="VB6" s="5"/>
      <c r="VC6" s="5"/>
      <c r="VD6" s="5"/>
      <c r="VE6" s="5"/>
      <c r="VF6" s="5"/>
      <c r="VG6" s="5"/>
      <c r="VH6" s="5"/>
      <c r="VI6" s="5"/>
      <c r="VJ6" s="5"/>
      <c r="VK6" s="5"/>
      <c r="VL6" s="5"/>
      <c r="VM6" s="5"/>
      <c r="VN6" s="5"/>
      <c r="VO6" s="5"/>
      <c r="VP6" s="5"/>
      <c r="VQ6" s="5"/>
      <c r="VR6" s="5"/>
      <c r="VS6" s="5"/>
      <c r="VT6" s="5"/>
      <c r="VU6" s="5"/>
      <c r="VV6" s="5"/>
      <c r="VW6" s="5"/>
      <c r="VX6" s="5"/>
      <c r="VY6" s="5"/>
      <c r="VZ6" s="5"/>
      <c r="WA6" s="5"/>
      <c r="WB6" s="5"/>
      <c r="WC6" s="5"/>
      <c r="WD6" s="5"/>
      <c r="WE6" s="5"/>
      <c r="WF6" s="5"/>
      <c r="WG6" s="5"/>
      <c r="WH6" s="5"/>
      <c r="WI6" s="5"/>
      <c r="WJ6" s="5"/>
      <c r="WK6" s="5"/>
      <c r="WL6" s="5"/>
      <c r="WM6" s="5"/>
      <c r="WN6" s="5"/>
      <c r="WO6" s="5"/>
      <c r="WP6" s="5"/>
      <c r="WQ6" s="5"/>
      <c r="WR6" s="5"/>
      <c r="WS6" s="5"/>
      <c r="WT6" s="5"/>
      <c r="WU6" s="5"/>
      <c r="WV6" s="5"/>
      <c r="WW6" s="5"/>
      <c r="WX6" s="5"/>
      <c r="WY6" s="5"/>
      <c r="WZ6" s="5"/>
      <c r="XA6" s="5"/>
      <c r="XB6" s="5"/>
      <c r="XC6" s="5"/>
      <c r="XD6" s="5"/>
      <c r="XE6" s="5"/>
      <c r="XF6" s="5"/>
      <c r="XG6" s="5"/>
      <c r="XH6" s="5"/>
      <c r="XI6" s="5"/>
      <c r="XJ6" s="5"/>
      <c r="XK6" s="5"/>
      <c r="XL6" s="5"/>
      <c r="XM6" s="5"/>
      <c r="XN6" s="5"/>
      <c r="XO6" s="5"/>
      <c r="XP6" s="5"/>
      <c r="XQ6" s="5"/>
      <c r="XR6" s="5"/>
      <c r="XS6" s="5"/>
      <c r="XT6" s="5"/>
      <c r="XU6" s="5"/>
      <c r="XV6" s="5"/>
      <c r="XW6" s="5"/>
      <c r="XX6" s="5"/>
      <c r="XY6" s="5"/>
      <c r="XZ6" s="5"/>
      <c r="YA6" s="5"/>
      <c r="YB6" s="5"/>
      <c r="YC6" s="5"/>
      <c r="YD6" s="5"/>
      <c r="YE6" s="5"/>
      <c r="YF6" s="5"/>
      <c r="YG6" s="5"/>
      <c r="YH6" s="5"/>
      <c r="YI6" s="5"/>
      <c r="YJ6" s="5"/>
      <c r="YK6" s="5"/>
      <c r="YL6" s="5"/>
      <c r="YM6" s="5"/>
      <c r="YN6" s="5"/>
      <c r="YO6" s="5"/>
      <c r="YP6" s="5"/>
      <c r="YQ6" s="5"/>
      <c r="YR6" s="5"/>
      <c r="YS6" s="5"/>
      <c r="YT6" s="5"/>
      <c r="YU6" s="5"/>
      <c r="YV6" s="5"/>
      <c r="YW6" s="5"/>
      <c r="YX6" s="5"/>
      <c r="YY6" s="5"/>
      <c r="YZ6" s="5"/>
      <c r="ZA6" s="5"/>
      <c r="ZB6" s="5"/>
      <c r="ZC6" s="5"/>
      <c r="ZD6" s="5"/>
      <c r="ZE6" s="5"/>
      <c r="ZF6" s="5"/>
      <c r="ZG6" s="5"/>
      <c r="ZH6" s="5"/>
      <c r="ZI6" s="5"/>
      <c r="ZJ6" s="5"/>
      <c r="ZK6" s="5"/>
      <c r="ZL6" s="5"/>
      <c r="ZM6" s="5"/>
      <c r="ZN6" s="5"/>
      <c r="ZO6" s="5"/>
      <c r="ZP6" s="5"/>
      <c r="ZQ6" s="5"/>
      <c r="ZR6" s="5"/>
      <c r="ZS6" s="5"/>
      <c r="ZT6" s="5"/>
      <c r="ZU6" s="5"/>
      <c r="ZV6" s="5"/>
      <c r="ZW6" s="5"/>
      <c r="ZX6" s="5"/>
      <c r="ZY6" s="5"/>
      <c r="ZZ6" s="5"/>
      <c r="AAA6" s="5"/>
      <c r="AAB6" s="5"/>
      <c r="AAC6" s="5"/>
      <c r="AAD6" s="5"/>
      <c r="AAE6" s="5"/>
      <c r="AAF6" s="5"/>
      <c r="AAG6" s="5"/>
      <c r="AAH6" s="5"/>
      <c r="AAI6" s="5"/>
      <c r="AAJ6" s="5"/>
      <c r="AAK6" s="5"/>
      <c r="AAL6" s="5"/>
      <c r="AAM6" s="5"/>
      <c r="AAN6" s="5"/>
      <c r="AAO6" s="5"/>
      <c r="AAP6" s="5"/>
      <c r="AAQ6" s="5"/>
      <c r="AAR6" s="5"/>
      <c r="AAS6" s="5"/>
      <c r="AAT6" s="5"/>
      <c r="AAU6" s="5"/>
      <c r="AAV6" s="5"/>
      <c r="AAW6" s="5"/>
      <c r="AAX6" s="5"/>
      <c r="AAY6" s="5"/>
      <c r="AAZ6" s="5"/>
      <c r="ABA6" s="5"/>
      <c r="ABB6" s="5"/>
      <c r="ABC6" s="5"/>
      <c r="ABD6" s="5"/>
      <c r="ABE6" s="5"/>
      <c r="ABF6" s="5"/>
      <c r="ABG6" s="5"/>
      <c r="ABH6" s="5"/>
      <c r="ABI6" s="5"/>
      <c r="ABJ6" s="5"/>
      <c r="ABK6" s="5"/>
      <c r="ABL6" s="5"/>
      <c r="ABM6" s="5"/>
      <c r="ABN6" s="5"/>
      <c r="ABO6" s="5"/>
      <c r="ABP6" s="5"/>
      <c r="ABQ6" s="5"/>
      <c r="ABR6" s="5"/>
      <c r="ABS6" s="5"/>
      <c r="ABT6" s="5"/>
      <c r="ABU6" s="5"/>
      <c r="ABV6" s="5"/>
      <c r="ABW6" s="5"/>
      <c r="ABX6" s="5"/>
      <c r="ABY6" s="5"/>
      <c r="ABZ6" s="5"/>
      <c r="ACA6" s="5"/>
      <c r="ACB6" s="5"/>
      <c r="ACC6" s="5"/>
      <c r="ACD6" s="5"/>
      <c r="ACE6" s="5"/>
      <c r="ACF6" s="5"/>
      <c r="ACG6" s="5"/>
      <c r="ACH6" s="5"/>
      <c r="ACI6" s="5"/>
      <c r="ACJ6" s="5"/>
      <c r="ACK6" s="5"/>
      <c r="ACL6" s="5"/>
      <c r="ACM6" s="5"/>
      <c r="ACN6" s="5"/>
      <c r="ACO6" s="5"/>
      <c r="ACP6" s="5"/>
      <c r="ACQ6" s="5"/>
      <c r="ACR6" s="5"/>
      <c r="ACS6" s="5"/>
      <c r="ACT6" s="5"/>
      <c r="ACU6" s="5"/>
      <c r="ACV6" s="5"/>
      <c r="ACW6" s="5"/>
      <c r="ACX6" s="5"/>
      <c r="ACY6" s="5"/>
      <c r="ACZ6" s="5"/>
      <c r="ADA6" s="5"/>
      <c r="ADB6" s="5"/>
      <c r="ADC6" s="5"/>
      <c r="ADD6" s="5"/>
      <c r="ADE6" s="5"/>
      <c r="ADF6" s="5"/>
      <c r="ADG6" s="5"/>
      <c r="ADH6" s="5"/>
      <c r="ADI6" s="5"/>
      <c r="ADJ6" s="5"/>
      <c r="ADK6" s="5"/>
      <c r="ADL6" s="5"/>
      <c r="ADM6" s="5"/>
      <c r="ADN6" s="5"/>
      <c r="ADO6" s="5"/>
      <c r="ADP6" s="5"/>
      <c r="ADQ6" s="5"/>
      <c r="ADR6" s="5"/>
      <c r="ADS6" s="5"/>
      <c r="ADT6" s="5"/>
      <c r="ADU6" s="5"/>
      <c r="ADV6" s="5"/>
      <c r="ADW6" s="5"/>
      <c r="ADX6" s="5"/>
      <c r="ADY6" s="5"/>
      <c r="ADZ6" s="5"/>
      <c r="AEA6" s="5"/>
      <c r="AEB6" s="5"/>
      <c r="AEC6" s="5"/>
      <c r="AED6" s="5"/>
      <c r="AEE6" s="5"/>
      <c r="AEF6" s="5"/>
      <c r="AEG6" s="5"/>
      <c r="AEH6" s="5"/>
      <c r="AEI6" s="5"/>
      <c r="AEJ6" s="5"/>
      <c r="AEK6" s="5"/>
      <c r="AEL6" s="5"/>
      <c r="AEM6" s="5"/>
      <c r="AEN6" s="5"/>
      <c r="AEO6" s="5"/>
      <c r="AEP6" s="5"/>
      <c r="AEQ6" s="5"/>
      <c r="AER6" s="5"/>
      <c r="AES6" s="5"/>
      <c r="AET6" s="5"/>
      <c r="AEU6" s="5"/>
      <c r="AEV6" s="5"/>
      <c r="AEW6" s="5"/>
      <c r="AEX6" s="5"/>
      <c r="AEY6" s="5"/>
      <c r="AEZ6" s="5"/>
      <c r="AFA6" s="5"/>
      <c r="AFB6" s="5"/>
      <c r="AFC6" s="5"/>
      <c r="AFD6" s="5"/>
      <c r="AFE6" s="5"/>
      <c r="AFF6" s="5"/>
      <c r="AFG6" s="5"/>
      <c r="AFH6" s="5"/>
      <c r="AFI6" s="5"/>
      <c r="AFJ6" s="5"/>
      <c r="AFK6" s="5"/>
      <c r="AFL6" s="5"/>
      <c r="AFM6" s="5"/>
      <c r="AFN6" s="5"/>
      <c r="AFO6" s="5"/>
      <c r="AFP6" s="5"/>
      <c r="AFQ6" s="5"/>
      <c r="AFR6" s="5"/>
      <c r="AFS6" s="5"/>
      <c r="AFT6" s="5"/>
      <c r="AFU6" s="5"/>
      <c r="AFV6" s="5"/>
      <c r="AFW6" s="5"/>
      <c r="AFX6" s="5"/>
      <c r="AFY6" s="5"/>
      <c r="AFZ6" s="5"/>
      <c r="AGA6" s="5"/>
      <c r="AGB6" s="5"/>
      <c r="AGC6" s="5"/>
      <c r="AGD6" s="5"/>
      <c r="AGE6" s="5"/>
      <c r="AGF6" s="5"/>
      <c r="AGG6" s="5"/>
      <c r="AGH6" s="5"/>
      <c r="AGI6" s="5"/>
      <c r="AGJ6" s="5"/>
      <c r="AGK6" s="5"/>
      <c r="AGL6" s="5"/>
      <c r="AGM6" s="5"/>
      <c r="AGN6" s="5"/>
      <c r="AGO6" s="5"/>
      <c r="AGP6" s="5"/>
      <c r="AGQ6" s="5"/>
      <c r="AGR6" s="5"/>
      <c r="AGS6" s="5"/>
      <c r="AGT6" s="5"/>
      <c r="AGU6" s="5"/>
      <c r="AGV6" s="5"/>
      <c r="AGW6" s="5"/>
      <c r="AGX6" s="5"/>
      <c r="AGY6" s="5"/>
      <c r="AGZ6" s="5"/>
      <c r="AHA6" s="5"/>
      <c r="AHB6" s="5"/>
      <c r="AHC6" s="5"/>
      <c r="AHD6" s="5"/>
      <c r="AHE6" s="5"/>
      <c r="AHF6" s="5"/>
      <c r="AHG6" s="5"/>
      <c r="AHH6" s="5"/>
      <c r="AHI6" s="5"/>
      <c r="AHJ6" s="5"/>
      <c r="AHK6" s="5"/>
      <c r="AHL6" s="5"/>
      <c r="AHM6" s="5"/>
      <c r="AHN6" s="5"/>
      <c r="AHO6" s="5"/>
      <c r="AHP6" s="5"/>
      <c r="AHQ6" s="5"/>
      <c r="AHR6" s="5"/>
      <c r="AHS6" s="5"/>
      <c r="AHT6" s="5"/>
      <c r="AHU6" s="5"/>
      <c r="AHV6" s="5"/>
      <c r="AHW6" s="5"/>
      <c r="AHX6" s="5"/>
      <c r="AHY6" s="5"/>
      <c r="AHZ6" s="5"/>
      <c r="AIA6" s="5"/>
      <c r="AIB6" s="5"/>
      <c r="AIC6" s="5"/>
      <c r="AID6" s="5"/>
      <c r="AIE6" s="5"/>
      <c r="AIF6" s="5"/>
      <c r="AIG6" s="5"/>
      <c r="AIH6" s="5"/>
      <c r="AII6" s="5"/>
      <c r="AIJ6" s="5"/>
      <c r="AIK6" s="5"/>
      <c r="AIL6" s="5"/>
      <c r="AIM6" s="5"/>
      <c r="AIN6" s="5"/>
      <c r="AIO6" s="5"/>
      <c r="AIP6" s="5"/>
      <c r="AIQ6" s="5"/>
      <c r="AIR6" s="5"/>
      <c r="AIS6" s="5"/>
      <c r="AIT6" s="5"/>
      <c r="AIU6" s="5"/>
      <c r="AIV6" s="5"/>
      <c r="AIW6" s="5"/>
      <c r="AIX6" s="5"/>
      <c r="AIY6" s="5"/>
      <c r="AIZ6" s="5"/>
      <c r="AJA6" s="5"/>
      <c r="AJB6" s="5"/>
      <c r="AJC6" s="5"/>
      <c r="AJD6" s="5"/>
      <c r="AJE6" s="5"/>
      <c r="AJF6" s="5"/>
      <c r="AJG6" s="5"/>
      <c r="AJH6" s="5"/>
      <c r="AJI6" s="5"/>
      <c r="AJJ6" s="5"/>
      <c r="AJK6" s="5"/>
      <c r="AJL6" s="5"/>
      <c r="AJM6" s="5"/>
      <c r="AJN6" s="5"/>
      <c r="AJO6" s="5"/>
      <c r="AJP6" s="5"/>
      <c r="AJQ6" s="5"/>
      <c r="AJR6" s="5"/>
      <c r="AJS6" s="5"/>
      <c r="AJT6" s="5"/>
      <c r="AJU6" s="5"/>
      <c r="AJV6" s="5"/>
      <c r="AJW6" s="5"/>
      <c r="AJX6" s="5"/>
      <c r="AJY6" s="5"/>
      <c r="AJZ6" s="5"/>
      <c r="AKA6" s="5"/>
    </row>
    <row r="7" spans="1:963" s="4" customFormat="1">
      <c r="A7" s="194" t="s">
        <v>150</v>
      </c>
      <c r="B7" s="194" t="s">
        <v>150</v>
      </c>
      <c r="C7" s="257" t="s">
        <v>150</v>
      </c>
      <c r="D7" s="257" t="s">
        <v>151</v>
      </c>
      <c r="E7" s="194" t="s">
        <v>150</v>
      </c>
      <c r="F7" s="194" t="s">
        <v>150</v>
      </c>
      <c r="G7" s="194" t="s">
        <v>150</v>
      </c>
      <c r="H7" s="194" t="s">
        <v>150</v>
      </c>
      <c r="I7" s="194" t="s">
        <v>150</v>
      </c>
      <c r="J7" s="275">
        <f>SUM(J6:J6)</f>
        <v>0</v>
      </c>
      <c r="K7" s="194" t="s">
        <v>150</v>
      </c>
      <c r="L7" s="275">
        <f>SUM(L6:L6)</f>
        <v>0</v>
      </c>
    </row>
    <row r="9" spans="1:963">
      <c r="B9" s="241"/>
      <c r="C9" s="204" t="s">
        <v>319</v>
      </c>
      <c r="D9" s="220"/>
    </row>
    <row r="10" spans="1:963">
      <c r="B10" s="127"/>
      <c r="C10" s="127" t="s">
        <v>445</v>
      </c>
      <c r="D10" s="220"/>
    </row>
    <row r="11" spans="1:963">
      <c r="B11" s="127"/>
      <c r="C11" s="127" t="s">
        <v>320</v>
      </c>
      <c r="D11" s="220"/>
    </row>
    <row r="12" spans="1:963">
      <c r="B12" s="127"/>
      <c r="C12" s="127" t="s">
        <v>321</v>
      </c>
      <c r="D12" s="220"/>
    </row>
    <row r="13" spans="1:963">
      <c r="B13" s="241"/>
      <c r="C13" s="127" t="s">
        <v>1351</v>
      </c>
      <c r="D13" s="220"/>
    </row>
    <row r="14" spans="1:963">
      <c r="B14" s="205"/>
      <c r="C14" s="126" t="s">
        <v>606</v>
      </c>
      <c r="D14" s="220"/>
    </row>
    <row r="15" spans="1:963">
      <c r="B15" s="205"/>
      <c r="C15" s="126" t="s">
        <v>1347</v>
      </c>
      <c r="D15" s="262"/>
    </row>
    <row r="16" spans="1:963">
      <c r="B16" s="205"/>
      <c r="C16" s="127" t="s">
        <v>1348</v>
      </c>
      <c r="D16" s="262"/>
    </row>
    <row r="17" spans="2:4">
      <c r="B17" s="205"/>
      <c r="C17" s="204"/>
      <c r="D17" s="220"/>
    </row>
    <row r="18" spans="2:4">
      <c r="C18" s="205"/>
      <c r="D18" s="206"/>
    </row>
    <row r="19" spans="2:4">
      <c r="C19" s="205"/>
      <c r="D19" s="206"/>
    </row>
    <row r="20" spans="2:4">
      <c r="C20" s="205"/>
      <c r="D20" s="206"/>
    </row>
    <row r="21" spans="2:4">
      <c r="C21" s="205"/>
      <c r="D21" s="206"/>
    </row>
    <row r="22" spans="2:4">
      <c r="C22" s="205"/>
      <c r="D22" s="207"/>
    </row>
  </sheetData>
  <conditionalFormatting sqref="H6:H1048576">
    <cfRule type="cellIs" dxfId="111" priority="49" operator="lessThan">
      <formula>0</formula>
    </cfRule>
    <cfRule type="cellIs" dxfId="110" priority="50" operator="lessThan">
      <formula>0</formula>
    </cfRule>
  </conditionalFormatting>
  <conditionalFormatting sqref="H5">
    <cfRule type="cellIs" dxfId="109" priority="1" operator="lessThan">
      <formula>0</formula>
    </cfRule>
    <cfRule type="cellIs" dxfId="108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10" firstPageNumber="0" fitToHeight="0" orientation="landscape" r:id="rId1"/>
  <headerFoot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52461-5576-4688-BC29-4F1E3005EA13}">
  <sheetPr>
    <tabColor theme="3" tint="0.59999389629810485"/>
    <pageSetUpPr fitToPage="1"/>
  </sheetPr>
  <dimension ref="A1:M48"/>
  <sheetViews>
    <sheetView showWhiteSpace="0" topLeftCell="A31" zoomScale="70" zoomScaleNormal="70" workbookViewId="0">
      <selection activeCell="A43" sqref="A43:XFD48"/>
    </sheetView>
  </sheetViews>
  <sheetFormatPr defaultColWidth="10.7109375" defaultRowHeight="12.75"/>
  <cols>
    <col min="1" max="1" width="10.7109375" style="158"/>
    <col min="2" max="2" width="10.7109375" style="2"/>
    <col min="3" max="3" width="10.7109375" style="157"/>
    <col min="4" max="4" width="40.28515625" style="167" customWidth="1"/>
    <col min="5" max="5" width="13.28515625" style="158" customWidth="1"/>
    <col min="6" max="6" width="10.7109375" style="6"/>
    <col min="7" max="7" width="10.7109375" style="159"/>
    <col min="8" max="8" width="10.7109375" style="160"/>
    <col min="9" max="9" width="10.7109375" style="161"/>
    <col min="10" max="10" width="10.7109375" style="162"/>
    <col min="11" max="11" width="10.7109375" style="163"/>
    <col min="12" max="16384" width="10.7109375" style="1"/>
  </cols>
  <sheetData>
    <row r="1" spans="1:12">
      <c r="A1" s="155"/>
      <c r="B1" s="155" t="s">
        <v>607</v>
      </c>
      <c r="C1" s="156" t="str">
        <f ca="1">MID(CELL("nazwa_pliku",C1),FIND("]",CELL("nazwa_pliku",C1),1)+1,100)</f>
        <v>15</v>
      </c>
      <c r="D1" s="158"/>
      <c r="J1" s="169" t="s">
        <v>518</v>
      </c>
    </row>
    <row r="3" spans="1:12">
      <c r="B3" s="164"/>
      <c r="D3" s="165"/>
      <c r="E3" s="166"/>
      <c r="F3" s="167"/>
      <c r="I3" s="168"/>
      <c r="J3" s="169"/>
      <c r="K3" s="170"/>
    </row>
    <row r="4" spans="1:12">
      <c r="A4" s="166"/>
      <c r="B4" s="164"/>
      <c r="E4" s="166"/>
      <c r="F4" s="167"/>
      <c r="I4" s="168"/>
      <c r="J4" s="169"/>
      <c r="K4" s="170"/>
    </row>
    <row r="5" spans="1:12" s="3" customFormat="1" ht="89.25">
      <c r="A5" s="247" t="s">
        <v>152</v>
      </c>
      <c r="B5" s="247" t="s">
        <v>1596</v>
      </c>
      <c r="C5" s="248" t="s">
        <v>0</v>
      </c>
      <c r="D5" s="247" t="s">
        <v>1389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4</v>
      </c>
      <c r="J5" s="252" t="s">
        <v>5</v>
      </c>
      <c r="K5" s="247" t="s">
        <v>608</v>
      </c>
      <c r="L5" s="252" t="s">
        <v>609</v>
      </c>
    </row>
    <row r="6" spans="1:12" s="180" customFormat="1" ht="127.5">
      <c r="A6" s="171">
        <v>1</v>
      </c>
      <c r="B6" s="536"/>
      <c r="C6" s="173" t="s">
        <v>1206</v>
      </c>
      <c r="D6" s="172" t="s">
        <v>1207</v>
      </c>
      <c r="E6" s="173" t="s">
        <v>1208</v>
      </c>
      <c r="F6" s="173" t="s">
        <v>1267</v>
      </c>
      <c r="G6" s="174" t="s">
        <v>1209</v>
      </c>
      <c r="H6" s="176">
        <v>844</v>
      </c>
      <c r="I6" s="177"/>
      <c r="J6" s="177">
        <f>I6*H6</f>
        <v>0</v>
      </c>
      <c r="K6" s="178">
        <v>0.05</v>
      </c>
      <c r="L6" s="179">
        <f>J6*K6+J6</f>
        <v>0</v>
      </c>
    </row>
    <row r="7" spans="1:12" s="180" customFormat="1" ht="165.75">
      <c r="A7" s="171">
        <f>A6+1</f>
        <v>2</v>
      </c>
      <c r="B7" s="536"/>
      <c r="C7" s="182" t="s">
        <v>1210</v>
      </c>
      <c r="D7" s="181" t="s">
        <v>1211</v>
      </c>
      <c r="E7" s="182" t="s">
        <v>1208</v>
      </c>
      <c r="F7" s="173" t="s">
        <v>1267</v>
      </c>
      <c r="G7" s="183" t="s">
        <v>661</v>
      </c>
      <c r="H7" s="176">
        <v>24</v>
      </c>
      <c r="I7" s="177"/>
      <c r="J7" s="177">
        <f t="shared" ref="J7:J32" si="0">I7*H7</f>
        <v>0</v>
      </c>
      <c r="K7" s="178">
        <v>0.05</v>
      </c>
      <c r="L7" s="179">
        <f t="shared" ref="L7:L32" si="1">J7*K7+J7</f>
        <v>0</v>
      </c>
    </row>
    <row r="8" spans="1:12" s="180" customFormat="1" ht="140.25">
      <c r="A8" s="171">
        <f t="shared" ref="A8:A32" si="2">A7+1</f>
        <v>3</v>
      </c>
      <c r="B8" s="536"/>
      <c r="C8" s="182" t="s">
        <v>1212</v>
      </c>
      <c r="D8" s="181" t="s">
        <v>1213</v>
      </c>
      <c r="E8" s="182" t="s">
        <v>1208</v>
      </c>
      <c r="F8" s="173" t="s">
        <v>1267</v>
      </c>
      <c r="G8" s="183" t="s">
        <v>1209</v>
      </c>
      <c r="H8" s="176">
        <v>388</v>
      </c>
      <c r="I8" s="177"/>
      <c r="J8" s="177">
        <f t="shared" si="0"/>
        <v>0</v>
      </c>
      <c r="K8" s="178">
        <v>0.05</v>
      </c>
      <c r="L8" s="179">
        <f t="shared" si="1"/>
        <v>0</v>
      </c>
    </row>
    <row r="9" spans="1:12" s="180" customFormat="1" ht="165.75">
      <c r="A9" s="171">
        <f t="shared" si="2"/>
        <v>4</v>
      </c>
      <c r="B9" s="536"/>
      <c r="C9" s="182" t="s">
        <v>1214</v>
      </c>
      <c r="D9" s="181" t="s">
        <v>1215</v>
      </c>
      <c r="E9" s="182" t="s">
        <v>1208</v>
      </c>
      <c r="F9" s="173" t="s">
        <v>1267</v>
      </c>
      <c r="G9" s="183" t="s">
        <v>1209</v>
      </c>
      <c r="H9" s="186">
        <v>368</v>
      </c>
      <c r="I9" s="177"/>
      <c r="J9" s="177">
        <f t="shared" si="0"/>
        <v>0</v>
      </c>
      <c r="K9" s="178">
        <v>0.05</v>
      </c>
      <c r="L9" s="179">
        <f t="shared" si="1"/>
        <v>0</v>
      </c>
    </row>
    <row r="10" spans="1:12" s="180" customFormat="1" ht="153">
      <c r="A10" s="171">
        <f t="shared" si="2"/>
        <v>5</v>
      </c>
      <c r="B10" s="536"/>
      <c r="C10" s="182" t="s">
        <v>1216</v>
      </c>
      <c r="D10" s="181" t="s">
        <v>1217</v>
      </c>
      <c r="E10" s="182" t="s">
        <v>1208</v>
      </c>
      <c r="F10" s="173" t="s">
        <v>1267</v>
      </c>
      <c r="G10" s="182" t="s">
        <v>661</v>
      </c>
      <c r="H10" s="186">
        <v>240</v>
      </c>
      <c r="I10" s="177"/>
      <c r="J10" s="177">
        <f t="shared" si="0"/>
        <v>0</v>
      </c>
      <c r="K10" s="178">
        <v>0.05</v>
      </c>
      <c r="L10" s="179">
        <f t="shared" si="1"/>
        <v>0</v>
      </c>
    </row>
    <row r="11" spans="1:12" s="180" customFormat="1" ht="153">
      <c r="A11" s="171">
        <f t="shared" si="2"/>
        <v>6</v>
      </c>
      <c r="B11" s="536"/>
      <c r="C11" s="182" t="s">
        <v>1218</v>
      </c>
      <c r="D11" s="181" t="s">
        <v>1219</v>
      </c>
      <c r="E11" s="182" t="s">
        <v>1208</v>
      </c>
      <c r="F11" s="173" t="s">
        <v>1267</v>
      </c>
      <c r="G11" s="183" t="s">
        <v>661</v>
      </c>
      <c r="H11" s="186">
        <v>200</v>
      </c>
      <c r="I11" s="177"/>
      <c r="J11" s="177">
        <f t="shared" si="0"/>
        <v>0</v>
      </c>
      <c r="K11" s="178">
        <v>0.05</v>
      </c>
      <c r="L11" s="179">
        <f t="shared" si="1"/>
        <v>0</v>
      </c>
    </row>
    <row r="12" spans="1:12" s="180" customFormat="1" ht="165.75">
      <c r="A12" s="171">
        <f t="shared" si="2"/>
        <v>7</v>
      </c>
      <c r="B12" s="536"/>
      <c r="C12" s="182" t="s">
        <v>1220</v>
      </c>
      <c r="D12" s="181" t="s">
        <v>1221</v>
      </c>
      <c r="E12" s="182" t="s">
        <v>1208</v>
      </c>
      <c r="F12" s="173" t="s">
        <v>1267</v>
      </c>
      <c r="G12" s="183" t="s">
        <v>1209</v>
      </c>
      <c r="H12" s="186">
        <v>60</v>
      </c>
      <c r="I12" s="177"/>
      <c r="J12" s="177">
        <f t="shared" si="0"/>
        <v>0</v>
      </c>
      <c r="K12" s="178">
        <v>0.05</v>
      </c>
      <c r="L12" s="179">
        <f t="shared" si="1"/>
        <v>0</v>
      </c>
    </row>
    <row r="13" spans="1:12" s="180" customFormat="1" ht="127.5">
      <c r="A13" s="171">
        <f t="shared" si="2"/>
        <v>8</v>
      </c>
      <c r="B13" s="536"/>
      <c r="C13" s="182" t="s">
        <v>1222</v>
      </c>
      <c r="D13" s="187" t="s">
        <v>1223</v>
      </c>
      <c r="E13" s="182" t="s">
        <v>1208</v>
      </c>
      <c r="F13" s="173" t="s">
        <v>1267</v>
      </c>
      <c r="G13" s="183" t="s">
        <v>661</v>
      </c>
      <c r="H13" s="186">
        <v>48</v>
      </c>
      <c r="I13" s="177"/>
      <c r="J13" s="177">
        <f t="shared" si="0"/>
        <v>0</v>
      </c>
      <c r="K13" s="178">
        <v>0.23</v>
      </c>
      <c r="L13" s="179">
        <f t="shared" si="1"/>
        <v>0</v>
      </c>
    </row>
    <row r="14" spans="1:12" s="180" customFormat="1" ht="165.75">
      <c r="A14" s="171">
        <f t="shared" si="2"/>
        <v>9</v>
      </c>
      <c r="B14" s="536"/>
      <c r="C14" s="182" t="s">
        <v>1224</v>
      </c>
      <c r="D14" s="188" t="s">
        <v>1225</v>
      </c>
      <c r="E14" s="182" t="s">
        <v>1208</v>
      </c>
      <c r="F14" s="173" t="s">
        <v>1267</v>
      </c>
      <c r="G14" s="183" t="s">
        <v>326</v>
      </c>
      <c r="H14" s="186">
        <v>72</v>
      </c>
      <c r="I14" s="177"/>
      <c r="J14" s="177">
        <f t="shared" si="0"/>
        <v>0</v>
      </c>
      <c r="K14" s="178">
        <v>0.05</v>
      </c>
      <c r="L14" s="179">
        <f t="shared" si="1"/>
        <v>0</v>
      </c>
    </row>
    <row r="15" spans="1:12" s="180" customFormat="1" ht="165.75">
      <c r="A15" s="171">
        <f t="shared" si="2"/>
        <v>10</v>
      </c>
      <c r="B15" s="536"/>
      <c r="C15" s="182" t="s">
        <v>1226</v>
      </c>
      <c r="D15" s="181" t="s">
        <v>1227</v>
      </c>
      <c r="E15" s="182" t="s">
        <v>1208</v>
      </c>
      <c r="F15" s="173" t="s">
        <v>1267</v>
      </c>
      <c r="G15" s="183" t="s">
        <v>468</v>
      </c>
      <c r="H15" s="186">
        <v>156</v>
      </c>
      <c r="I15" s="177"/>
      <c r="J15" s="177">
        <f t="shared" si="0"/>
        <v>0</v>
      </c>
      <c r="K15" s="178">
        <v>0.05</v>
      </c>
      <c r="L15" s="179">
        <f t="shared" si="1"/>
        <v>0</v>
      </c>
    </row>
    <row r="16" spans="1:12" s="180" customFormat="1" ht="165.75">
      <c r="A16" s="171">
        <f t="shared" si="2"/>
        <v>11</v>
      </c>
      <c r="B16" s="536"/>
      <c r="C16" s="182" t="s">
        <v>1226</v>
      </c>
      <c r="D16" s="181" t="s">
        <v>1228</v>
      </c>
      <c r="E16" s="182" t="s">
        <v>1229</v>
      </c>
      <c r="F16" s="173" t="s">
        <v>1267</v>
      </c>
      <c r="G16" s="183" t="s">
        <v>329</v>
      </c>
      <c r="H16" s="186">
        <v>320</v>
      </c>
      <c r="I16" s="177"/>
      <c r="J16" s="177">
        <f t="shared" si="0"/>
        <v>0</v>
      </c>
      <c r="K16" s="178">
        <v>0.05</v>
      </c>
      <c r="L16" s="179">
        <f t="shared" si="1"/>
        <v>0</v>
      </c>
    </row>
    <row r="17" spans="1:13" s="189" customFormat="1" ht="204">
      <c r="A17" s="171">
        <f t="shared" si="2"/>
        <v>12</v>
      </c>
      <c r="B17" s="537"/>
      <c r="C17" s="182" t="s">
        <v>1230</v>
      </c>
      <c r="D17" s="181" t="s">
        <v>1231</v>
      </c>
      <c r="E17" s="182" t="s">
        <v>1208</v>
      </c>
      <c r="F17" s="173" t="s">
        <v>1267</v>
      </c>
      <c r="G17" s="183" t="s">
        <v>468</v>
      </c>
      <c r="H17" s="186">
        <v>840</v>
      </c>
      <c r="I17" s="177"/>
      <c r="J17" s="177">
        <f t="shared" si="0"/>
        <v>0</v>
      </c>
      <c r="K17" s="178">
        <v>0.05</v>
      </c>
      <c r="L17" s="179">
        <f t="shared" si="1"/>
        <v>0</v>
      </c>
    </row>
    <row r="18" spans="1:13" s="190" customFormat="1" ht="153">
      <c r="A18" s="171">
        <f t="shared" si="2"/>
        <v>13</v>
      </c>
      <c r="B18" s="538"/>
      <c r="C18" s="182" t="s">
        <v>1232</v>
      </c>
      <c r="D18" s="188" t="s">
        <v>1233</v>
      </c>
      <c r="E18" s="182" t="s">
        <v>1229</v>
      </c>
      <c r="F18" s="173" t="s">
        <v>1267</v>
      </c>
      <c r="G18" s="183" t="s">
        <v>329</v>
      </c>
      <c r="H18" s="186">
        <v>720</v>
      </c>
      <c r="I18" s="177"/>
      <c r="J18" s="177">
        <f t="shared" si="0"/>
        <v>0</v>
      </c>
      <c r="K18" s="178">
        <v>0.05</v>
      </c>
      <c r="L18" s="179">
        <f t="shared" si="1"/>
        <v>0</v>
      </c>
    </row>
    <row r="19" spans="1:13" s="190" customFormat="1" ht="165.75">
      <c r="A19" s="171">
        <f t="shared" si="2"/>
        <v>14</v>
      </c>
      <c r="B19" s="538"/>
      <c r="C19" s="182" t="s">
        <v>1265</v>
      </c>
      <c r="D19" s="188" t="s">
        <v>1266</v>
      </c>
      <c r="E19" s="182" t="s">
        <v>471</v>
      </c>
      <c r="F19" s="173" t="s">
        <v>1267</v>
      </c>
      <c r="G19" s="183" t="s">
        <v>1236</v>
      </c>
      <c r="H19" s="186">
        <v>600</v>
      </c>
      <c r="I19" s="177"/>
      <c r="J19" s="177">
        <f t="shared" si="0"/>
        <v>0</v>
      </c>
      <c r="K19" s="178">
        <v>0.05</v>
      </c>
      <c r="L19" s="179">
        <f t="shared" si="1"/>
        <v>0</v>
      </c>
    </row>
    <row r="20" spans="1:13" s="191" customFormat="1" ht="165.75">
      <c r="A20" s="171">
        <f t="shared" si="2"/>
        <v>15</v>
      </c>
      <c r="B20" s="539"/>
      <c r="C20" s="182" t="s">
        <v>1234</v>
      </c>
      <c r="D20" s="181" t="s">
        <v>1235</v>
      </c>
      <c r="E20" s="182" t="s">
        <v>1229</v>
      </c>
      <c r="F20" s="173" t="s">
        <v>1267</v>
      </c>
      <c r="G20" s="183" t="s">
        <v>1236</v>
      </c>
      <c r="H20" s="186">
        <v>360</v>
      </c>
      <c r="I20" s="177"/>
      <c r="J20" s="177">
        <f t="shared" si="0"/>
        <v>0</v>
      </c>
      <c r="K20" s="178">
        <v>0.05</v>
      </c>
      <c r="L20" s="179">
        <f t="shared" si="1"/>
        <v>0</v>
      </c>
    </row>
    <row r="21" spans="1:13" s="191" customFormat="1" ht="191.25">
      <c r="A21" s="171">
        <f t="shared" si="2"/>
        <v>16</v>
      </c>
      <c r="B21" s="539"/>
      <c r="C21" s="182" t="s">
        <v>1656</v>
      </c>
      <c r="D21" s="181" t="s">
        <v>1237</v>
      </c>
      <c r="E21" s="182" t="s">
        <v>471</v>
      </c>
      <c r="F21" s="173" t="s">
        <v>1267</v>
      </c>
      <c r="G21" s="183" t="s">
        <v>468</v>
      </c>
      <c r="H21" s="176">
        <v>672</v>
      </c>
      <c r="I21" s="177"/>
      <c r="J21" s="177">
        <f t="shared" si="0"/>
        <v>0</v>
      </c>
      <c r="K21" s="178">
        <v>0.05</v>
      </c>
      <c r="L21" s="179">
        <f t="shared" si="1"/>
        <v>0</v>
      </c>
    </row>
    <row r="22" spans="1:13" s="191" customFormat="1" ht="140.25">
      <c r="A22" s="171">
        <f t="shared" si="2"/>
        <v>17</v>
      </c>
      <c r="B22" s="539"/>
      <c r="C22" s="182" t="s">
        <v>1238</v>
      </c>
      <c r="D22" s="181" t="s">
        <v>1239</v>
      </c>
      <c r="E22" s="182" t="s">
        <v>1229</v>
      </c>
      <c r="F22" s="173" t="s">
        <v>1267</v>
      </c>
      <c r="G22" s="183" t="s">
        <v>468</v>
      </c>
      <c r="H22" s="176">
        <v>720</v>
      </c>
      <c r="I22" s="177"/>
      <c r="J22" s="177">
        <f t="shared" si="0"/>
        <v>0</v>
      </c>
      <c r="K22" s="178">
        <v>0.05</v>
      </c>
      <c r="L22" s="179">
        <f t="shared" si="1"/>
        <v>0</v>
      </c>
      <c r="M22" s="191" t="s">
        <v>1657</v>
      </c>
    </row>
    <row r="23" spans="1:13" s="191" customFormat="1" ht="153">
      <c r="A23" s="171">
        <f t="shared" si="2"/>
        <v>18</v>
      </c>
      <c r="B23" s="539"/>
      <c r="C23" s="182" t="s">
        <v>1240</v>
      </c>
      <c r="D23" s="181" t="s">
        <v>1241</v>
      </c>
      <c r="E23" s="182" t="s">
        <v>1229</v>
      </c>
      <c r="F23" s="173" t="s">
        <v>1267</v>
      </c>
      <c r="G23" s="183" t="s">
        <v>329</v>
      </c>
      <c r="H23" s="186">
        <v>24</v>
      </c>
      <c r="I23" s="177"/>
      <c r="J23" s="177">
        <f t="shared" si="0"/>
        <v>0</v>
      </c>
      <c r="K23" s="178">
        <v>0.23</v>
      </c>
      <c r="L23" s="179">
        <f t="shared" si="1"/>
        <v>0</v>
      </c>
    </row>
    <row r="24" spans="1:13" s="191" customFormat="1" ht="178.5">
      <c r="A24" s="171">
        <f t="shared" si="2"/>
        <v>19</v>
      </c>
      <c r="B24" s="539"/>
      <c r="C24" s="182" t="s">
        <v>1242</v>
      </c>
      <c r="D24" s="181" t="s">
        <v>1243</v>
      </c>
      <c r="E24" s="182" t="s">
        <v>1208</v>
      </c>
      <c r="F24" s="173" t="s">
        <v>1267</v>
      </c>
      <c r="G24" s="183" t="s">
        <v>326</v>
      </c>
      <c r="H24" s="186">
        <v>144</v>
      </c>
      <c r="I24" s="177"/>
      <c r="J24" s="177">
        <f t="shared" si="0"/>
        <v>0</v>
      </c>
      <c r="K24" s="178">
        <v>0.05</v>
      </c>
      <c r="L24" s="179">
        <f t="shared" si="1"/>
        <v>0</v>
      </c>
    </row>
    <row r="25" spans="1:13" s="191" customFormat="1" ht="178.5">
      <c r="A25" s="171">
        <f t="shared" si="2"/>
        <v>20</v>
      </c>
      <c r="B25" s="539"/>
      <c r="C25" s="182" t="s">
        <v>1244</v>
      </c>
      <c r="D25" s="181" t="s">
        <v>1245</v>
      </c>
      <c r="E25" s="182" t="s">
        <v>1208</v>
      </c>
      <c r="F25" s="173" t="s">
        <v>1267</v>
      </c>
      <c r="G25" s="183" t="s">
        <v>326</v>
      </c>
      <c r="H25" s="186">
        <v>60</v>
      </c>
      <c r="I25" s="177"/>
      <c r="J25" s="177">
        <f t="shared" si="0"/>
        <v>0</v>
      </c>
      <c r="K25" s="178">
        <v>0.05</v>
      </c>
      <c r="L25" s="179">
        <f t="shared" si="1"/>
        <v>0</v>
      </c>
    </row>
    <row r="26" spans="1:13" s="191" customFormat="1" ht="178.5">
      <c r="A26" s="171">
        <f t="shared" si="2"/>
        <v>21</v>
      </c>
      <c r="B26" s="539"/>
      <c r="C26" s="182" t="s">
        <v>1246</v>
      </c>
      <c r="D26" s="181" t="s">
        <v>1247</v>
      </c>
      <c r="E26" s="182" t="s">
        <v>1208</v>
      </c>
      <c r="F26" s="173" t="s">
        <v>1267</v>
      </c>
      <c r="G26" s="183" t="s">
        <v>326</v>
      </c>
      <c r="H26" s="186">
        <v>160</v>
      </c>
      <c r="I26" s="177"/>
      <c r="J26" s="177">
        <f t="shared" si="0"/>
        <v>0</v>
      </c>
      <c r="K26" s="178">
        <v>0.05</v>
      </c>
      <c r="L26" s="179">
        <f t="shared" si="1"/>
        <v>0</v>
      </c>
    </row>
    <row r="27" spans="1:13" s="191" customFormat="1" ht="127.5">
      <c r="A27" s="171">
        <f t="shared" si="2"/>
        <v>22</v>
      </c>
      <c r="B27" s="539"/>
      <c r="C27" s="182" t="s">
        <v>1248</v>
      </c>
      <c r="D27" s="181" t="s">
        <v>1249</v>
      </c>
      <c r="E27" s="182" t="s">
        <v>1208</v>
      </c>
      <c r="F27" s="173" t="s">
        <v>1267</v>
      </c>
      <c r="G27" s="183" t="s">
        <v>326</v>
      </c>
      <c r="H27" s="186">
        <v>24</v>
      </c>
      <c r="I27" s="177"/>
      <c r="J27" s="177">
        <f t="shared" si="0"/>
        <v>0</v>
      </c>
      <c r="K27" s="178">
        <v>0.05</v>
      </c>
      <c r="L27" s="179">
        <f t="shared" si="1"/>
        <v>0</v>
      </c>
    </row>
    <row r="28" spans="1:13" s="191" customFormat="1" ht="178.5">
      <c r="A28" s="171">
        <f t="shared" si="2"/>
        <v>23</v>
      </c>
      <c r="B28" s="539"/>
      <c r="C28" s="182" t="s">
        <v>1250</v>
      </c>
      <c r="D28" s="181" t="s">
        <v>1251</v>
      </c>
      <c r="E28" s="182" t="s">
        <v>1208</v>
      </c>
      <c r="F28" s="173" t="s">
        <v>1267</v>
      </c>
      <c r="G28" s="183" t="s">
        <v>326</v>
      </c>
      <c r="H28" s="186">
        <v>60</v>
      </c>
      <c r="I28" s="177"/>
      <c r="J28" s="177">
        <f t="shared" si="0"/>
        <v>0</v>
      </c>
      <c r="K28" s="178">
        <v>0.05</v>
      </c>
      <c r="L28" s="179">
        <f t="shared" si="1"/>
        <v>0</v>
      </c>
    </row>
    <row r="29" spans="1:13" s="192" customFormat="1" ht="191.25">
      <c r="A29" s="171">
        <f t="shared" si="2"/>
        <v>24</v>
      </c>
      <c r="B29" s="540"/>
      <c r="C29" s="182" t="s">
        <v>1252</v>
      </c>
      <c r="D29" s="181" t="s">
        <v>1253</v>
      </c>
      <c r="E29" s="182" t="s">
        <v>1229</v>
      </c>
      <c r="F29" s="173" t="s">
        <v>1267</v>
      </c>
      <c r="G29" s="183" t="s">
        <v>326</v>
      </c>
      <c r="H29" s="186">
        <v>300</v>
      </c>
      <c r="I29" s="177"/>
      <c r="J29" s="177">
        <f t="shared" si="0"/>
        <v>0</v>
      </c>
      <c r="K29" s="178">
        <v>0.05</v>
      </c>
      <c r="L29" s="179">
        <f t="shared" si="1"/>
        <v>0</v>
      </c>
    </row>
    <row r="30" spans="1:13" s="191" customFormat="1" ht="191.25">
      <c r="A30" s="171">
        <f t="shared" si="2"/>
        <v>25</v>
      </c>
      <c r="B30" s="539"/>
      <c r="C30" s="182" t="s">
        <v>1254</v>
      </c>
      <c r="D30" s="188" t="s">
        <v>1255</v>
      </c>
      <c r="E30" s="182" t="s">
        <v>471</v>
      </c>
      <c r="F30" s="173" t="s">
        <v>1267</v>
      </c>
      <c r="G30" s="183" t="s">
        <v>326</v>
      </c>
      <c r="H30" s="186">
        <v>120</v>
      </c>
      <c r="I30" s="177"/>
      <c r="J30" s="177">
        <f t="shared" si="0"/>
        <v>0</v>
      </c>
      <c r="K30" s="178">
        <v>0.05</v>
      </c>
      <c r="L30" s="179">
        <f t="shared" si="1"/>
        <v>0</v>
      </c>
    </row>
    <row r="31" spans="1:13" s="191" customFormat="1" ht="178.5">
      <c r="A31" s="171">
        <f t="shared" si="2"/>
        <v>26</v>
      </c>
      <c r="B31" s="539"/>
      <c r="C31" s="182" t="s">
        <v>1256</v>
      </c>
      <c r="D31" s="188" t="s">
        <v>1257</v>
      </c>
      <c r="E31" s="182" t="s">
        <v>471</v>
      </c>
      <c r="F31" s="173" t="s">
        <v>1267</v>
      </c>
      <c r="G31" s="183" t="s">
        <v>326</v>
      </c>
      <c r="H31" s="186">
        <v>48</v>
      </c>
      <c r="I31" s="177"/>
      <c r="J31" s="177">
        <f t="shared" si="0"/>
        <v>0</v>
      </c>
      <c r="K31" s="178">
        <v>0.23</v>
      </c>
      <c r="L31" s="179">
        <f t="shared" si="1"/>
        <v>0</v>
      </c>
    </row>
    <row r="32" spans="1:13" s="191" customFormat="1" ht="89.25">
      <c r="A32" s="171">
        <f t="shared" si="2"/>
        <v>27</v>
      </c>
      <c r="B32" s="539"/>
      <c r="C32" s="182" t="s">
        <v>1258</v>
      </c>
      <c r="D32" s="181" t="s">
        <v>1259</v>
      </c>
      <c r="E32" s="182" t="s">
        <v>796</v>
      </c>
      <c r="F32" s="173" t="s">
        <v>1267</v>
      </c>
      <c r="G32" s="183" t="s">
        <v>1260</v>
      </c>
      <c r="H32" s="186">
        <v>28</v>
      </c>
      <c r="I32" s="177"/>
      <c r="J32" s="177">
        <f t="shared" si="0"/>
        <v>0</v>
      </c>
      <c r="K32" s="178">
        <v>0.23</v>
      </c>
      <c r="L32" s="179">
        <f t="shared" si="1"/>
        <v>0</v>
      </c>
    </row>
    <row r="33" spans="1:12" s="10" customFormat="1">
      <c r="A33" s="193" t="s">
        <v>150</v>
      </c>
      <c r="B33" s="194" t="s">
        <v>150</v>
      </c>
      <c r="C33" s="195" t="s">
        <v>150</v>
      </c>
      <c r="D33" s="194" t="s">
        <v>151</v>
      </c>
      <c r="E33" s="194" t="s">
        <v>150</v>
      </c>
      <c r="F33" s="194" t="s">
        <v>150</v>
      </c>
      <c r="G33" s="196"/>
      <c r="H33" s="194" t="s">
        <v>150</v>
      </c>
      <c r="I33" s="222" t="s">
        <v>150</v>
      </c>
      <c r="J33" s="222">
        <f>SUM(J6:J32)</f>
        <v>0</v>
      </c>
      <c r="K33" s="197" t="s">
        <v>150</v>
      </c>
      <c r="L33" s="221">
        <f>SUM(L6:L32)</f>
        <v>0</v>
      </c>
    </row>
    <row r="35" spans="1:12">
      <c r="B35" s="241"/>
      <c r="C35" s="241" t="s">
        <v>319</v>
      </c>
    </row>
    <row r="36" spans="1:12">
      <c r="B36" s="127"/>
      <c r="C36" s="127" t="s">
        <v>445</v>
      </c>
    </row>
    <row r="37" spans="1:12">
      <c r="B37" s="127"/>
      <c r="C37" s="127" t="s">
        <v>320</v>
      </c>
    </row>
    <row r="38" spans="1:12">
      <c r="B38" s="127"/>
      <c r="C38" s="127" t="s">
        <v>321</v>
      </c>
    </row>
    <row r="39" spans="1:12">
      <c r="B39" s="127"/>
      <c r="C39" s="127" t="s">
        <v>1350</v>
      </c>
    </row>
    <row r="40" spans="1:12">
      <c r="A40" s="241"/>
      <c r="B40" s="126"/>
      <c r="C40" s="126" t="s">
        <v>606</v>
      </c>
      <c r="D40" s="241"/>
      <c r="E40" s="242"/>
      <c r="F40" s="242"/>
      <c r="G40" s="199"/>
      <c r="H40" s="200"/>
      <c r="I40" s="201"/>
      <c r="J40" s="202"/>
      <c r="K40" s="203"/>
    </row>
    <row r="41" spans="1:12">
      <c r="A41" s="241"/>
      <c r="B41" s="126"/>
      <c r="C41" s="126" t="s">
        <v>1347</v>
      </c>
      <c r="D41" s="241"/>
      <c r="E41" s="242"/>
      <c r="F41" s="242"/>
      <c r="G41" s="199"/>
      <c r="H41" s="200"/>
      <c r="I41" s="201"/>
      <c r="J41" s="202"/>
      <c r="K41" s="203"/>
    </row>
    <row r="42" spans="1:12">
      <c r="A42" s="241"/>
      <c r="B42" s="126"/>
      <c r="C42" s="126"/>
      <c r="D42" s="241"/>
      <c r="E42" s="242"/>
      <c r="F42" s="242"/>
      <c r="G42" s="199"/>
      <c r="H42" s="200"/>
      <c r="I42" s="201"/>
      <c r="J42" s="202"/>
      <c r="K42" s="203"/>
    </row>
    <row r="43" spans="1:12" s="167" customFormat="1">
      <c r="A43" s="158"/>
      <c r="B43" s="205"/>
      <c r="C43" s="205"/>
      <c r="D43" s="206"/>
      <c r="E43" s="158"/>
      <c r="F43" s="6"/>
      <c r="G43" s="159"/>
      <c r="H43" s="160"/>
      <c r="I43" s="161"/>
      <c r="J43" s="162"/>
      <c r="K43" s="163"/>
    </row>
    <row r="44" spans="1:12" s="167" customFormat="1">
      <c r="A44" s="158"/>
      <c r="B44" s="205"/>
      <c r="C44" s="205"/>
      <c r="D44" s="206"/>
      <c r="E44" s="158"/>
      <c r="F44" s="6"/>
      <c r="G44" s="159"/>
      <c r="H44" s="160"/>
      <c r="I44" s="161"/>
      <c r="J44" s="162"/>
      <c r="K44" s="163"/>
    </row>
    <row r="45" spans="1:12" s="167" customFormat="1">
      <c r="A45" s="158"/>
      <c r="B45" s="205"/>
      <c r="C45" s="205"/>
      <c r="D45" s="206"/>
      <c r="E45" s="158"/>
      <c r="F45" s="6"/>
      <c r="G45" s="159"/>
      <c r="H45" s="160"/>
      <c r="I45" s="161"/>
      <c r="J45" s="162"/>
      <c r="K45" s="163"/>
    </row>
    <row r="46" spans="1:12" s="167" customFormat="1">
      <c r="A46" s="158"/>
      <c r="B46" s="205"/>
      <c r="C46" s="205"/>
      <c r="D46" s="206"/>
      <c r="E46" s="158"/>
      <c r="F46" s="6"/>
      <c r="G46" s="159"/>
      <c r="H46" s="160"/>
      <c r="I46" s="161"/>
      <c r="J46" s="162"/>
      <c r="K46" s="163"/>
    </row>
    <row r="47" spans="1:12" s="167" customFormat="1">
      <c r="A47" s="158"/>
      <c r="B47" s="205"/>
      <c r="C47" s="205"/>
      <c r="D47" s="207"/>
      <c r="E47" s="158"/>
      <c r="F47" s="6"/>
      <c r="G47" s="159"/>
      <c r="H47" s="160"/>
      <c r="I47" s="161"/>
      <c r="J47" s="162"/>
      <c r="K47" s="163"/>
    </row>
    <row r="48" spans="1:12">
      <c r="C48" s="205"/>
      <c r="D48" s="205"/>
    </row>
  </sheetData>
  <phoneticPr fontId="48" type="noConversion"/>
  <conditionalFormatting sqref="G6:G18 G20:G32">
    <cfRule type="cellIs" dxfId="107" priority="7" operator="lessThan">
      <formula>0</formula>
    </cfRule>
    <cfRule type="cellIs" dxfId="106" priority="8" operator="lessThan">
      <formula>0</formula>
    </cfRule>
  </conditionalFormatting>
  <conditionalFormatting sqref="H5">
    <cfRule type="cellIs" dxfId="105" priority="1" operator="lessThan">
      <formula>0</formula>
    </cfRule>
    <cfRule type="cellIs" dxfId="104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8" firstPageNumber="0" fitToHeight="0" orientation="landscape" r:id="rId1"/>
  <headerFoot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Arkusz20">
    <tabColor theme="3" tint="0.59999389629810485"/>
    <pageSetUpPr fitToPage="1"/>
  </sheetPr>
  <dimension ref="A1:L42"/>
  <sheetViews>
    <sheetView topLeftCell="A28" zoomScale="73" zoomScaleNormal="73" workbookViewId="0">
      <selection activeCell="A37" sqref="A37:XFD41"/>
    </sheetView>
  </sheetViews>
  <sheetFormatPr defaultColWidth="10.7109375" defaultRowHeight="12.75"/>
  <cols>
    <col min="1" max="2" width="10.7109375" style="1"/>
    <col min="3" max="3" width="10.7109375" style="5"/>
    <col min="4" max="4" width="40" style="1" customWidth="1"/>
    <col min="5" max="7" width="10.7109375" style="1"/>
    <col min="8" max="8" width="10.7109375" style="10"/>
    <col min="9" max="9" width="10.7109375" style="1"/>
    <col min="10" max="10" width="13.7109375" style="1" customWidth="1"/>
    <col min="11" max="11" width="10.7109375" style="1"/>
    <col min="12" max="12" width="13.7109375" style="1" customWidth="1"/>
    <col min="13" max="16384" width="10.7109375" style="1"/>
  </cols>
  <sheetData>
    <row r="1" spans="1:12">
      <c r="A1" s="238"/>
      <c r="B1" s="223" t="s">
        <v>607</v>
      </c>
      <c r="C1" s="290" t="str">
        <f ca="1">MID(CELL("nazwa_pliku",C1),FIND("]",CELL("nazwa_pliku",C1),1)+1,100)</f>
        <v>16</v>
      </c>
      <c r="D1" s="287"/>
      <c r="E1" s="287"/>
      <c r="F1" s="223"/>
      <c r="G1" s="223"/>
      <c r="H1" s="223"/>
      <c r="I1" s="245"/>
      <c r="J1" s="223" t="s">
        <v>518</v>
      </c>
      <c r="K1" s="223"/>
      <c r="L1" s="223"/>
    </row>
    <row r="2" spans="1:12" ht="5.25" customHeight="1">
      <c r="A2" s="223"/>
      <c r="B2" s="223"/>
      <c r="C2" s="223"/>
      <c r="D2" s="287"/>
      <c r="E2" s="287"/>
      <c r="F2" s="223"/>
      <c r="G2" s="223"/>
      <c r="H2" s="223"/>
      <c r="I2" s="245"/>
      <c r="J2" s="287"/>
      <c r="K2" s="223"/>
      <c r="L2" s="223"/>
    </row>
    <row r="3" spans="1:12">
      <c r="A3" s="291"/>
      <c r="B3" s="223"/>
      <c r="C3" s="223"/>
      <c r="D3" s="223"/>
      <c r="E3" s="287"/>
      <c r="F3" s="223"/>
      <c r="G3" s="223"/>
      <c r="H3" s="223"/>
      <c r="I3" s="245"/>
      <c r="J3" s="245"/>
      <c r="K3" s="223"/>
      <c r="L3" s="245"/>
    </row>
    <row r="4" spans="1:12">
      <c r="A4" s="277"/>
      <c r="B4" s="223"/>
      <c r="C4" s="223"/>
      <c r="D4" s="287"/>
      <c r="E4" s="287"/>
      <c r="F4" s="223"/>
      <c r="G4" s="223"/>
      <c r="H4" s="223"/>
      <c r="I4" s="245"/>
      <c r="J4" s="245"/>
      <c r="K4" s="223"/>
      <c r="L4" s="245"/>
    </row>
    <row r="5" spans="1:12" s="3" customFormat="1" ht="82.5" customHeight="1">
      <c r="A5" s="247" t="s">
        <v>152</v>
      </c>
      <c r="B5" s="247" t="s">
        <v>1596</v>
      </c>
      <c r="C5" s="248" t="s">
        <v>0</v>
      </c>
      <c r="D5" s="247" t="s">
        <v>1389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1655</v>
      </c>
      <c r="J5" s="252" t="s">
        <v>5</v>
      </c>
      <c r="K5" s="247" t="s">
        <v>608</v>
      </c>
      <c r="L5" s="252" t="s">
        <v>609</v>
      </c>
    </row>
    <row r="6" spans="1:12" ht="153">
      <c r="A6" s="266">
        <v>1</v>
      </c>
      <c r="B6" s="266"/>
      <c r="C6" s="541" t="s">
        <v>1269</v>
      </c>
      <c r="D6" s="292" t="s">
        <v>1296</v>
      </c>
      <c r="E6" s="171" t="s">
        <v>471</v>
      </c>
      <c r="F6" s="266"/>
      <c r="G6" s="266" t="s">
        <v>478</v>
      </c>
      <c r="H6" s="261">
        <v>220</v>
      </c>
      <c r="I6" s="283"/>
      <c r="J6" s="283">
        <f>I6*H6</f>
        <v>0</v>
      </c>
      <c r="K6" s="284">
        <v>0.08</v>
      </c>
      <c r="L6" s="283">
        <f>J6*K6+J6</f>
        <v>0</v>
      </c>
    </row>
    <row r="7" spans="1:12" ht="153">
      <c r="A7" s="266">
        <f>A6+1</f>
        <v>2</v>
      </c>
      <c r="B7" s="266"/>
      <c r="C7" s="541" t="s">
        <v>1269</v>
      </c>
      <c r="D7" s="292" t="s">
        <v>1297</v>
      </c>
      <c r="E7" s="171" t="s">
        <v>471</v>
      </c>
      <c r="F7" s="266"/>
      <c r="G7" s="266" t="s">
        <v>479</v>
      </c>
      <c r="H7" s="261">
        <v>5</v>
      </c>
      <c r="I7" s="283"/>
      <c r="J7" s="283">
        <f t="shared" ref="J7:J24" si="0">I7*H7</f>
        <v>0</v>
      </c>
      <c r="K7" s="284">
        <v>0.08</v>
      </c>
      <c r="L7" s="283">
        <f t="shared" ref="L7:L24" si="1">J7*K7+J7</f>
        <v>0</v>
      </c>
    </row>
    <row r="8" spans="1:12" ht="153">
      <c r="A8" s="266">
        <f t="shared" ref="A8:A24" si="2">A7+1</f>
        <v>3</v>
      </c>
      <c r="B8" s="266"/>
      <c r="C8" s="542" t="s">
        <v>1270</v>
      </c>
      <c r="D8" s="293" t="s">
        <v>1298</v>
      </c>
      <c r="E8" s="171" t="s">
        <v>471</v>
      </c>
      <c r="F8" s="266"/>
      <c r="G8" s="266" t="s">
        <v>479</v>
      </c>
      <c r="H8" s="261">
        <v>20</v>
      </c>
      <c r="I8" s="283"/>
      <c r="J8" s="283">
        <f t="shared" si="0"/>
        <v>0</v>
      </c>
      <c r="K8" s="284">
        <v>0.08</v>
      </c>
      <c r="L8" s="283">
        <f t="shared" si="1"/>
        <v>0</v>
      </c>
    </row>
    <row r="9" spans="1:12" ht="162.6" customHeight="1">
      <c r="A9" s="266">
        <f t="shared" si="2"/>
        <v>4</v>
      </c>
      <c r="B9" s="266"/>
      <c r="C9" s="541" t="s">
        <v>1271</v>
      </c>
      <c r="D9" s="292" t="s">
        <v>1299</v>
      </c>
      <c r="E9" s="171" t="s">
        <v>471</v>
      </c>
      <c r="F9" s="266"/>
      <c r="G9" s="266" t="s">
        <v>605</v>
      </c>
      <c r="H9" s="261">
        <v>10</v>
      </c>
      <c r="I9" s="283"/>
      <c r="J9" s="283">
        <f t="shared" si="0"/>
        <v>0</v>
      </c>
      <c r="K9" s="284">
        <v>0.08</v>
      </c>
      <c r="L9" s="283">
        <f t="shared" si="1"/>
        <v>0</v>
      </c>
    </row>
    <row r="10" spans="1:12" ht="162.6" customHeight="1">
      <c r="A10" s="266">
        <f t="shared" si="2"/>
        <v>5</v>
      </c>
      <c r="B10" s="266"/>
      <c r="C10" s="543" t="s">
        <v>1272</v>
      </c>
      <c r="D10" s="294" t="s">
        <v>1300</v>
      </c>
      <c r="E10" s="171" t="s">
        <v>471</v>
      </c>
      <c r="F10" s="266"/>
      <c r="G10" s="266" t="s">
        <v>480</v>
      </c>
      <c r="H10" s="261">
        <v>15</v>
      </c>
      <c r="I10" s="283"/>
      <c r="J10" s="283">
        <f t="shared" si="0"/>
        <v>0</v>
      </c>
      <c r="K10" s="284">
        <v>0.08</v>
      </c>
      <c r="L10" s="283">
        <f t="shared" si="1"/>
        <v>0</v>
      </c>
    </row>
    <row r="11" spans="1:12" ht="134.44999999999999" customHeight="1">
      <c r="A11" s="266">
        <f t="shared" si="2"/>
        <v>6</v>
      </c>
      <c r="B11" s="266"/>
      <c r="C11" s="543" t="s">
        <v>1273</v>
      </c>
      <c r="D11" s="295" t="s">
        <v>1301</v>
      </c>
      <c r="E11" s="171" t="s">
        <v>471</v>
      </c>
      <c r="F11" s="266"/>
      <c r="G11" s="266" t="s">
        <v>480</v>
      </c>
      <c r="H11" s="261">
        <v>100</v>
      </c>
      <c r="I11" s="283"/>
      <c r="J11" s="283">
        <f t="shared" si="0"/>
        <v>0</v>
      </c>
      <c r="K11" s="284">
        <v>0.08</v>
      </c>
      <c r="L11" s="283">
        <f t="shared" si="1"/>
        <v>0</v>
      </c>
    </row>
    <row r="12" spans="1:12" ht="139.15" customHeight="1">
      <c r="A12" s="266">
        <f t="shared" si="2"/>
        <v>7</v>
      </c>
      <c r="B12" s="266"/>
      <c r="C12" s="543" t="s">
        <v>1273</v>
      </c>
      <c r="D12" s="295" t="s">
        <v>1302</v>
      </c>
      <c r="E12" s="171" t="s">
        <v>471</v>
      </c>
      <c r="F12" s="266"/>
      <c r="G12" s="266" t="s">
        <v>478</v>
      </c>
      <c r="H12" s="261">
        <v>60</v>
      </c>
      <c r="I12" s="283"/>
      <c r="J12" s="283">
        <f t="shared" si="0"/>
        <v>0</v>
      </c>
      <c r="K12" s="284">
        <v>0.08</v>
      </c>
      <c r="L12" s="283">
        <f t="shared" si="1"/>
        <v>0</v>
      </c>
    </row>
    <row r="13" spans="1:12" ht="132" customHeight="1">
      <c r="A13" s="266">
        <f t="shared" si="2"/>
        <v>8</v>
      </c>
      <c r="B13" s="266"/>
      <c r="C13" s="543" t="s">
        <v>1273</v>
      </c>
      <c r="D13" s="295" t="s">
        <v>1303</v>
      </c>
      <c r="E13" s="171" t="s">
        <v>471</v>
      </c>
      <c r="F13" s="266"/>
      <c r="G13" s="266" t="s">
        <v>479</v>
      </c>
      <c r="H13" s="261">
        <v>20</v>
      </c>
      <c r="I13" s="283"/>
      <c r="J13" s="283">
        <f t="shared" si="0"/>
        <v>0</v>
      </c>
      <c r="K13" s="284">
        <v>0.08</v>
      </c>
      <c r="L13" s="283">
        <f t="shared" si="1"/>
        <v>0</v>
      </c>
    </row>
    <row r="14" spans="1:12" ht="127.15" customHeight="1">
      <c r="A14" s="266">
        <f t="shared" si="2"/>
        <v>9</v>
      </c>
      <c r="B14" s="185"/>
      <c r="C14" s="171" t="s">
        <v>470</v>
      </c>
      <c r="D14" s="292" t="s">
        <v>1304</v>
      </c>
      <c r="E14" s="171" t="s">
        <v>471</v>
      </c>
      <c r="F14" s="266"/>
      <c r="G14" s="266" t="s">
        <v>472</v>
      </c>
      <c r="H14" s="261">
        <v>80</v>
      </c>
      <c r="I14" s="283"/>
      <c r="J14" s="283">
        <f t="shared" si="0"/>
        <v>0</v>
      </c>
      <c r="K14" s="284">
        <v>0.08</v>
      </c>
      <c r="L14" s="283">
        <f t="shared" si="1"/>
        <v>0</v>
      </c>
    </row>
    <row r="15" spans="1:12" ht="114.6" customHeight="1">
      <c r="A15" s="266">
        <f t="shared" si="2"/>
        <v>10</v>
      </c>
      <c r="B15" s="185"/>
      <c r="C15" s="171" t="s">
        <v>470</v>
      </c>
      <c r="D15" s="292" t="s">
        <v>1305</v>
      </c>
      <c r="E15" s="171" t="s">
        <v>471</v>
      </c>
      <c r="F15" s="266"/>
      <c r="G15" s="266" t="s">
        <v>473</v>
      </c>
      <c r="H15" s="261">
        <v>6</v>
      </c>
      <c r="I15" s="283"/>
      <c r="J15" s="283">
        <f t="shared" si="0"/>
        <v>0</v>
      </c>
      <c r="K15" s="284">
        <v>0.08</v>
      </c>
      <c r="L15" s="283">
        <f t="shared" si="1"/>
        <v>0</v>
      </c>
    </row>
    <row r="16" spans="1:12" ht="108" customHeight="1">
      <c r="A16" s="266">
        <f t="shared" si="2"/>
        <v>11</v>
      </c>
      <c r="B16" s="184"/>
      <c r="C16" s="316" t="s">
        <v>474</v>
      </c>
      <c r="D16" s="292" t="s">
        <v>1306</v>
      </c>
      <c r="E16" s="171" t="s">
        <v>471</v>
      </c>
      <c r="F16" s="213"/>
      <c r="G16" s="213" t="s">
        <v>475</v>
      </c>
      <c r="H16" s="261">
        <v>6</v>
      </c>
      <c r="I16" s="283"/>
      <c r="J16" s="283">
        <f t="shared" si="0"/>
        <v>0</v>
      </c>
      <c r="K16" s="284">
        <v>0.08</v>
      </c>
      <c r="L16" s="283">
        <f t="shared" si="1"/>
        <v>0</v>
      </c>
    </row>
    <row r="17" spans="1:12" ht="148.15" customHeight="1">
      <c r="A17" s="266">
        <f t="shared" si="2"/>
        <v>12</v>
      </c>
      <c r="B17" s="175"/>
      <c r="C17" s="544" t="s">
        <v>595</v>
      </c>
      <c r="D17" s="292" t="s">
        <v>1307</v>
      </c>
      <c r="E17" s="171" t="s">
        <v>471</v>
      </c>
      <c r="F17" s="296"/>
      <c r="G17" s="296" t="s">
        <v>476</v>
      </c>
      <c r="H17" s="297">
        <v>360</v>
      </c>
      <c r="I17" s="283"/>
      <c r="J17" s="283">
        <f t="shared" si="0"/>
        <v>0</v>
      </c>
      <c r="K17" s="284">
        <v>0.08</v>
      </c>
      <c r="L17" s="283">
        <f t="shared" si="1"/>
        <v>0</v>
      </c>
    </row>
    <row r="18" spans="1:12" ht="136.9" customHeight="1">
      <c r="A18" s="266">
        <f t="shared" si="2"/>
        <v>13</v>
      </c>
      <c r="B18" s="175"/>
      <c r="C18" s="544" t="s">
        <v>595</v>
      </c>
      <c r="D18" s="292" t="s">
        <v>1308</v>
      </c>
      <c r="E18" s="171" t="s">
        <v>471</v>
      </c>
      <c r="F18" s="296"/>
      <c r="G18" s="296" t="s">
        <v>477</v>
      </c>
      <c r="H18" s="297">
        <v>64</v>
      </c>
      <c r="I18" s="283"/>
      <c r="J18" s="283">
        <f t="shared" si="0"/>
        <v>0</v>
      </c>
      <c r="K18" s="284">
        <v>0.08</v>
      </c>
      <c r="L18" s="283">
        <f t="shared" si="1"/>
        <v>0</v>
      </c>
    </row>
    <row r="19" spans="1:12" ht="140.25">
      <c r="A19" s="266">
        <f t="shared" si="2"/>
        <v>14</v>
      </c>
      <c r="B19" s="185"/>
      <c r="C19" s="171" t="s">
        <v>466</v>
      </c>
      <c r="D19" s="295" t="s">
        <v>1309</v>
      </c>
      <c r="E19" s="171" t="s">
        <v>467</v>
      </c>
      <c r="F19" s="266"/>
      <c r="G19" s="266" t="s">
        <v>56</v>
      </c>
      <c r="H19" s="261">
        <v>140</v>
      </c>
      <c r="I19" s="283"/>
      <c r="J19" s="283">
        <f t="shared" si="0"/>
        <v>0</v>
      </c>
      <c r="K19" s="284">
        <v>0.08</v>
      </c>
      <c r="L19" s="283">
        <f t="shared" si="1"/>
        <v>0</v>
      </c>
    </row>
    <row r="20" spans="1:12" ht="127.5">
      <c r="A20" s="266">
        <f t="shared" si="2"/>
        <v>15</v>
      </c>
      <c r="B20" s="184"/>
      <c r="C20" s="316" t="s">
        <v>1274</v>
      </c>
      <c r="D20" s="298" t="s">
        <v>1310</v>
      </c>
      <c r="E20" s="171" t="s">
        <v>467</v>
      </c>
      <c r="F20" s="171"/>
      <c r="G20" s="171" t="s">
        <v>468</v>
      </c>
      <c r="H20" s="261">
        <v>5</v>
      </c>
      <c r="I20" s="283"/>
      <c r="J20" s="283">
        <f t="shared" si="0"/>
        <v>0</v>
      </c>
      <c r="K20" s="284">
        <v>0.08</v>
      </c>
      <c r="L20" s="283">
        <f t="shared" si="1"/>
        <v>0</v>
      </c>
    </row>
    <row r="21" spans="1:12" ht="129" customHeight="1">
      <c r="A21" s="266">
        <f t="shared" si="2"/>
        <v>16</v>
      </c>
      <c r="B21" s="185"/>
      <c r="C21" s="171" t="s">
        <v>469</v>
      </c>
      <c r="D21" s="295" t="s">
        <v>1311</v>
      </c>
      <c r="E21" s="171" t="s">
        <v>467</v>
      </c>
      <c r="F21" s="266"/>
      <c r="G21" s="266" t="s">
        <v>56</v>
      </c>
      <c r="H21" s="261">
        <v>20</v>
      </c>
      <c r="I21" s="283"/>
      <c r="J21" s="283">
        <f t="shared" si="0"/>
        <v>0</v>
      </c>
      <c r="K21" s="284">
        <v>0.08</v>
      </c>
      <c r="L21" s="283">
        <f t="shared" si="1"/>
        <v>0</v>
      </c>
    </row>
    <row r="22" spans="1:12" ht="81" customHeight="1">
      <c r="A22" s="266">
        <f t="shared" si="2"/>
        <v>17</v>
      </c>
      <c r="B22" s="171"/>
      <c r="C22" s="171" t="s">
        <v>481</v>
      </c>
      <c r="D22" s="298" t="s">
        <v>1312</v>
      </c>
      <c r="E22" s="171" t="s">
        <v>142</v>
      </c>
      <c r="F22" s="266"/>
      <c r="G22" s="266" t="s">
        <v>465</v>
      </c>
      <c r="H22" s="261">
        <v>1</v>
      </c>
      <c r="I22" s="283"/>
      <c r="J22" s="283">
        <f t="shared" si="0"/>
        <v>0</v>
      </c>
      <c r="K22" s="284">
        <v>0.08</v>
      </c>
      <c r="L22" s="283">
        <f>J22*K22+J22</f>
        <v>0</v>
      </c>
    </row>
    <row r="23" spans="1:12" ht="102">
      <c r="A23" s="266">
        <f t="shared" si="2"/>
        <v>18</v>
      </c>
      <c r="B23" s="171"/>
      <c r="C23" s="171" t="s">
        <v>604</v>
      </c>
      <c r="D23" s="298" t="s">
        <v>1313</v>
      </c>
      <c r="E23" s="171" t="s">
        <v>17</v>
      </c>
      <c r="F23" s="266"/>
      <c r="G23" s="266" t="s">
        <v>31</v>
      </c>
      <c r="H23" s="261">
        <v>2</v>
      </c>
      <c r="I23" s="283"/>
      <c r="J23" s="283">
        <f t="shared" si="0"/>
        <v>0</v>
      </c>
      <c r="K23" s="284">
        <v>0.08</v>
      </c>
      <c r="L23" s="283">
        <f t="shared" si="1"/>
        <v>0</v>
      </c>
    </row>
    <row r="24" spans="1:12" ht="120" customHeight="1">
      <c r="A24" s="266">
        <f t="shared" si="2"/>
        <v>19</v>
      </c>
      <c r="B24" s="266"/>
      <c r="C24" s="316" t="s">
        <v>482</v>
      </c>
      <c r="D24" s="293" t="s">
        <v>1314</v>
      </c>
      <c r="E24" s="171" t="s">
        <v>17</v>
      </c>
      <c r="F24" s="266"/>
      <c r="G24" s="266" t="s">
        <v>31</v>
      </c>
      <c r="H24" s="261">
        <v>30</v>
      </c>
      <c r="I24" s="283"/>
      <c r="J24" s="283">
        <f t="shared" si="0"/>
        <v>0</v>
      </c>
      <c r="K24" s="284">
        <v>0.08</v>
      </c>
      <c r="L24" s="283">
        <f t="shared" si="1"/>
        <v>0</v>
      </c>
    </row>
    <row r="25" spans="1:12">
      <c r="A25" s="261" t="s">
        <v>150</v>
      </c>
      <c r="B25" s="261" t="s">
        <v>150</v>
      </c>
      <c r="C25" s="257" t="s">
        <v>150</v>
      </c>
      <c r="D25" s="257" t="s">
        <v>151</v>
      </c>
      <c r="E25" s="261" t="s">
        <v>150</v>
      </c>
      <c r="F25" s="261" t="s">
        <v>150</v>
      </c>
      <c r="G25" s="261" t="s">
        <v>150</v>
      </c>
      <c r="H25" s="261" t="s">
        <v>150</v>
      </c>
      <c r="I25" s="260"/>
      <c r="J25" s="260">
        <f>SUM(J6:J24)</f>
        <v>0</v>
      </c>
      <c r="K25" s="261" t="s">
        <v>150</v>
      </c>
      <c r="L25" s="260">
        <f>SUM(L6:L24)</f>
        <v>0</v>
      </c>
    </row>
    <row r="27" spans="1:12">
      <c r="C27" s="204" t="s">
        <v>319</v>
      </c>
    </row>
    <row r="28" spans="1:12">
      <c r="C28" s="127" t="s">
        <v>445</v>
      </c>
    </row>
    <row r="29" spans="1:12">
      <c r="C29" s="127" t="s">
        <v>320</v>
      </c>
    </row>
    <row r="30" spans="1:12">
      <c r="C30" s="127" t="s">
        <v>321</v>
      </c>
    </row>
    <row r="31" spans="1:12">
      <c r="C31" s="127" t="s">
        <v>1350</v>
      </c>
    </row>
    <row r="32" spans="1:12">
      <c r="C32" s="126" t="s">
        <v>606</v>
      </c>
    </row>
    <row r="33" spans="3:4">
      <c r="C33" s="126" t="s">
        <v>1347</v>
      </c>
    </row>
    <row r="34" spans="3:4">
      <c r="C34" s="127" t="s">
        <v>1348</v>
      </c>
    </row>
    <row r="35" spans="3:4">
      <c r="C35" s="204" t="s">
        <v>1349</v>
      </c>
    </row>
    <row r="36" spans="3:4">
      <c r="C36" s="27"/>
    </row>
    <row r="37" spans="3:4">
      <c r="C37" s="408"/>
      <c r="D37" s="206"/>
    </row>
    <row r="38" spans="3:4">
      <c r="C38" s="408"/>
      <c r="D38" s="206"/>
    </row>
    <row r="39" spans="3:4">
      <c r="C39" s="408"/>
      <c r="D39" s="206"/>
    </row>
    <row r="40" spans="3:4">
      <c r="C40" s="408"/>
      <c r="D40" s="206"/>
    </row>
    <row r="41" spans="3:4">
      <c r="C41" s="408"/>
      <c r="D41" s="207"/>
    </row>
    <row r="42" spans="3:4">
      <c r="C42" s="408"/>
      <c r="D42" s="207"/>
    </row>
  </sheetData>
  <conditionalFormatting sqref="H5">
    <cfRule type="cellIs" dxfId="103" priority="1" operator="lessThan">
      <formula>0</formula>
    </cfRule>
    <cfRule type="cellIs" dxfId="102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9" firstPageNumber="0" fitToHeight="0" orientation="landscape" r:id="rId1"/>
  <headerFoot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24CF0-D07A-44A1-9E6E-692EA088059D}">
  <sheetPr>
    <tabColor theme="3" tint="0.59999389629810485"/>
    <pageSetUpPr fitToPage="1"/>
  </sheetPr>
  <dimension ref="A1:AKU27"/>
  <sheetViews>
    <sheetView topLeftCell="A13" zoomScale="83" zoomScaleNormal="83" workbookViewId="0">
      <selection activeCell="A23" sqref="A23:XFD27"/>
    </sheetView>
  </sheetViews>
  <sheetFormatPr defaultColWidth="8.7109375" defaultRowHeight="12.75"/>
  <cols>
    <col min="1" max="1" width="5.28515625" style="2" customWidth="1"/>
    <col min="2" max="2" width="12.5703125" style="2" customWidth="1"/>
    <col min="3" max="3" width="10.85546875" style="2" customWidth="1"/>
    <col min="4" max="4" width="16.85546875" style="2" customWidth="1"/>
    <col min="5" max="5" width="11.7109375" style="2" customWidth="1"/>
    <col min="6" max="6" width="10.28515625" style="2" customWidth="1"/>
    <col min="7" max="7" width="12.140625" style="2" customWidth="1"/>
    <col min="8" max="8" width="11.140625" style="78" customWidth="1"/>
    <col min="9" max="9" width="8.7109375" style="481"/>
    <col min="10" max="11" width="8.7109375" style="2"/>
    <col min="12" max="12" width="13.28515625" style="2" customWidth="1"/>
    <col min="13" max="983" width="8.7109375" style="2"/>
    <col min="984" max="16384" width="8.7109375" style="1"/>
  </cols>
  <sheetData>
    <row r="1" spans="1:983">
      <c r="A1" s="238"/>
      <c r="B1" s="223" t="s">
        <v>607</v>
      </c>
      <c r="C1" s="240" t="str">
        <f ca="1">MID(CELL("nazwa_pliku",C1),FIND("]",CELL("nazwa_pliku",C1),1)+1,100)</f>
        <v>17</v>
      </c>
      <c r="D1" s="276"/>
      <c r="E1" s="276"/>
      <c r="F1" s="276"/>
      <c r="G1" s="277"/>
      <c r="H1" s="223"/>
      <c r="I1" s="278"/>
      <c r="J1" s="245" t="s">
        <v>518</v>
      </c>
      <c r="K1" s="277"/>
      <c r="L1" s="278"/>
    </row>
    <row r="2" spans="1:983">
      <c r="A2" s="291"/>
      <c r="B2" s="291"/>
      <c r="C2" s="368"/>
      <c r="D2" s="276"/>
      <c r="E2" s="276"/>
      <c r="F2" s="276"/>
      <c r="G2" s="277"/>
      <c r="H2" s="223"/>
      <c r="I2" s="278"/>
      <c r="J2" s="278"/>
      <c r="K2" s="277"/>
      <c r="L2" s="278"/>
    </row>
    <row r="3" spans="1:983">
      <c r="A3" s="291"/>
      <c r="B3" s="291"/>
      <c r="C3" s="291"/>
      <c r="D3" s="223"/>
      <c r="E3" s="277"/>
      <c r="F3" s="277"/>
      <c r="G3" s="223"/>
      <c r="H3" s="223"/>
      <c r="I3" s="278"/>
      <c r="J3" s="277"/>
      <c r="K3" s="277"/>
      <c r="L3" s="277"/>
    </row>
    <row r="4" spans="1:983">
      <c r="A4" s="281"/>
      <c r="B4" s="281"/>
      <c r="C4" s="281"/>
      <c r="D4" s="281"/>
      <c r="E4" s="281"/>
      <c r="F4" s="281"/>
      <c r="G4" s="281"/>
      <c r="H4" s="369"/>
      <c r="I4" s="370"/>
      <c r="J4" s="281"/>
      <c r="K4" s="281"/>
      <c r="L4" s="281"/>
    </row>
    <row r="5" spans="1:983" s="3" customFormat="1" ht="63.75">
      <c r="A5" s="247" t="s">
        <v>152</v>
      </c>
      <c r="B5" s="247" t="s">
        <v>1596</v>
      </c>
      <c r="C5" s="248" t="s">
        <v>0</v>
      </c>
      <c r="D5" s="247" t="s">
        <v>1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1658</v>
      </c>
      <c r="J5" s="252" t="s">
        <v>5</v>
      </c>
      <c r="K5" s="247" t="s">
        <v>608</v>
      </c>
      <c r="L5" s="252" t="s">
        <v>609</v>
      </c>
    </row>
    <row r="6" spans="1:983" ht="51">
      <c r="A6" s="266">
        <v>1</v>
      </c>
      <c r="B6" s="372"/>
      <c r="C6" s="372" t="s">
        <v>425</v>
      </c>
      <c r="D6" s="373" t="s">
        <v>375</v>
      </c>
      <c r="E6" s="171" t="s">
        <v>423</v>
      </c>
      <c r="F6" s="171" t="s">
        <v>377</v>
      </c>
      <c r="G6" s="372" t="s">
        <v>118</v>
      </c>
      <c r="H6" s="374">
        <v>5</v>
      </c>
      <c r="I6" s="370"/>
      <c r="J6" s="267">
        <f>H6*I6</f>
        <v>0</v>
      </c>
      <c r="K6" s="268">
        <v>0.08</v>
      </c>
      <c r="L6" s="267">
        <f>J6*K6+J6</f>
        <v>0</v>
      </c>
    </row>
    <row r="7" spans="1:983" ht="51">
      <c r="A7" s="266">
        <v>2</v>
      </c>
      <c r="B7" s="266"/>
      <c r="C7" s="171" t="s">
        <v>572</v>
      </c>
      <c r="D7" s="171" t="s">
        <v>384</v>
      </c>
      <c r="E7" s="171" t="s">
        <v>423</v>
      </c>
      <c r="F7" s="171" t="s">
        <v>377</v>
      </c>
      <c r="G7" s="171" t="s">
        <v>118</v>
      </c>
      <c r="H7" s="261">
        <v>15</v>
      </c>
      <c r="I7" s="370"/>
      <c r="J7" s="267">
        <f t="shared" ref="J7:J11" si="0">H7*I7</f>
        <v>0</v>
      </c>
      <c r="K7" s="268">
        <v>0.08</v>
      </c>
      <c r="L7" s="267">
        <f t="shared" ref="L7:L11" si="1">J7*K7+J7</f>
        <v>0</v>
      </c>
    </row>
    <row r="8" spans="1:983" ht="51">
      <c r="A8" s="266">
        <v>3</v>
      </c>
      <c r="B8" s="266"/>
      <c r="C8" s="171" t="s">
        <v>426</v>
      </c>
      <c r="D8" s="171" t="s">
        <v>427</v>
      </c>
      <c r="E8" s="171" t="s">
        <v>423</v>
      </c>
      <c r="F8" s="171" t="s">
        <v>377</v>
      </c>
      <c r="G8" s="171" t="s">
        <v>235</v>
      </c>
      <c r="H8" s="261">
        <v>2</v>
      </c>
      <c r="I8" s="370"/>
      <c r="J8" s="267">
        <f t="shared" si="0"/>
        <v>0</v>
      </c>
      <c r="K8" s="268">
        <v>0.08</v>
      </c>
      <c r="L8" s="267">
        <f t="shared" si="1"/>
        <v>0</v>
      </c>
    </row>
    <row r="9" spans="1:983" ht="51">
      <c r="A9" s="266">
        <v>4</v>
      </c>
      <c r="B9" s="266"/>
      <c r="C9" s="171" t="s">
        <v>428</v>
      </c>
      <c r="D9" s="171" t="s">
        <v>427</v>
      </c>
      <c r="E9" s="171" t="s">
        <v>423</v>
      </c>
      <c r="F9" s="171" t="s">
        <v>377</v>
      </c>
      <c r="G9" s="171" t="s">
        <v>235</v>
      </c>
      <c r="H9" s="261">
        <v>2</v>
      </c>
      <c r="I9" s="370"/>
      <c r="J9" s="267">
        <f t="shared" si="0"/>
        <v>0</v>
      </c>
      <c r="K9" s="268">
        <v>0.08</v>
      </c>
      <c r="L9" s="267">
        <f t="shared" si="1"/>
        <v>0</v>
      </c>
    </row>
    <row r="10" spans="1:983" ht="51">
      <c r="A10" s="266">
        <v>5</v>
      </c>
      <c r="B10" s="266"/>
      <c r="C10" s="171" t="s">
        <v>429</v>
      </c>
      <c r="D10" s="171" t="s">
        <v>382</v>
      </c>
      <c r="E10" s="171" t="s">
        <v>423</v>
      </c>
      <c r="F10" s="171" t="s">
        <v>377</v>
      </c>
      <c r="G10" s="171" t="s">
        <v>235</v>
      </c>
      <c r="H10" s="261">
        <v>15</v>
      </c>
      <c r="I10" s="370"/>
      <c r="J10" s="267">
        <f t="shared" si="0"/>
        <v>0</v>
      </c>
      <c r="K10" s="268">
        <v>0.08</v>
      </c>
      <c r="L10" s="267">
        <f t="shared" si="1"/>
        <v>0</v>
      </c>
    </row>
    <row r="11" spans="1:983" ht="51">
      <c r="A11" s="266">
        <v>6</v>
      </c>
      <c r="B11" s="266"/>
      <c r="C11" s="171" t="s">
        <v>430</v>
      </c>
      <c r="D11" s="276" t="s">
        <v>424</v>
      </c>
      <c r="E11" s="171" t="s">
        <v>423</v>
      </c>
      <c r="F11" s="171" t="s">
        <v>377</v>
      </c>
      <c r="G11" s="171" t="s">
        <v>235</v>
      </c>
      <c r="H11" s="261">
        <v>10</v>
      </c>
      <c r="I11" s="370"/>
      <c r="J11" s="267">
        <f t="shared" si="0"/>
        <v>0</v>
      </c>
      <c r="K11" s="268">
        <v>0.08</v>
      </c>
      <c r="L11" s="267">
        <f t="shared" si="1"/>
        <v>0</v>
      </c>
    </row>
    <row r="12" spans="1:983" s="10" customFormat="1">
      <c r="A12" s="261" t="s">
        <v>150</v>
      </c>
      <c r="B12" s="261" t="s">
        <v>150</v>
      </c>
      <c r="C12" s="257" t="s">
        <v>150</v>
      </c>
      <c r="D12" s="257" t="s">
        <v>151</v>
      </c>
      <c r="E12" s="260" t="s">
        <v>150</v>
      </c>
      <c r="F12" s="260" t="s">
        <v>150</v>
      </c>
      <c r="G12" s="260" t="s">
        <v>150</v>
      </c>
      <c r="H12" s="260" t="s">
        <v>150</v>
      </c>
      <c r="I12" s="260"/>
      <c r="J12" s="260">
        <f>SUM(J6:J11)</f>
        <v>0</v>
      </c>
      <c r="K12" s="261" t="s">
        <v>150</v>
      </c>
      <c r="L12" s="260">
        <f>SUM(L6:L11)</f>
        <v>0</v>
      </c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  <c r="CU12" s="78"/>
      <c r="CV12" s="78"/>
      <c r="CW12" s="78"/>
      <c r="CX12" s="78"/>
      <c r="CY12" s="78"/>
      <c r="CZ12" s="78"/>
      <c r="DA12" s="78"/>
      <c r="DB12" s="78"/>
      <c r="DC12" s="78"/>
      <c r="DD12" s="78"/>
      <c r="DE12" s="78"/>
      <c r="DF12" s="78"/>
      <c r="DG12" s="78"/>
      <c r="DH12" s="78"/>
      <c r="DI12" s="78"/>
      <c r="DJ12" s="78"/>
      <c r="DK12" s="78"/>
      <c r="DL12" s="78"/>
      <c r="DM12" s="78"/>
      <c r="DN12" s="78"/>
      <c r="DO12" s="78"/>
      <c r="DP12" s="78"/>
      <c r="DQ12" s="78"/>
      <c r="DR12" s="78"/>
      <c r="DS12" s="78"/>
      <c r="DT12" s="78"/>
      <c r="DU12" s="78"/>
      <c r="DV12" s="78"/>
      <c r="DW12" s="78"/>
      <c r="DX12" s="78"/>
      <c r="DY12" s="78"/>
      <c r="DZ12" s="78"/>
      <c r="EA12" s="78"/>
      <c r="EB12" s="78"/>
      <c r="EC12" s="78"/>
      <c r="ED12" s="78"/>
      <c r="EE12" s="78"/>
      <c r="EF12" s="78"/>
      <c r="EG12" s="78"/>
      <c r="EH12" s="78"/>
      <c r="EI12" s="78"/>
      <c r="EJ12" s="78"/>
      <c r="EK12" s="78"/>
      <c r="EL12" s="78"/>
      <c r="EM12" s="78"/>
      <c r="EN12" s="78"/>
      <c r="EO12" s="78"/>
      <c r="EP12" s="78"/>
      <c r="EQ12" s="78"/>
      <c r="ER12" s="78"/>
      <c r="ES12" s="78"/>
      <c r="ET12" s="78"/>
      <c r="EU12" s="78"/>
      <c r="EV12" s="78"/>
      <c r="EW12" s="78"/>
      <c r="EX12" s="78"/>
      <c r="EY12" s="78"/>
      <c r="EZ12" s="78"/>
      <c r="FA12" s="78"/>
      <c r="FB12" s="78"/>
      <c r="FC12" s="78"/>
      <c r="FD12" s="78"/>
      <c r="FE12" s="78"/>
      <c r="FF12" s="78"/>
      <c r="FG12" s="78"/>
      <c r="FH12" s="78"/>
      <c r="FI12" s="78"/>
      <c r="FJ12" s="78"/>
      <c r="FK12" s="78"/>
      <c r="FL12" s="78"/>
      <c r="FM12" s="78"/>
      <c r="FN12" s="78"/>
      <c r="FO12" s="78"/>
      <c r="FP12" s="78"/>
      <c r="FQ12" s="78"/>
      <c r="FR12" s="78"/>
      <c r="FS12" s="78"/>
      <c r="FT12" s="78"/>
      <c r="FU12" s="78"/>
      <c r="FV12" s="78"/>
      <c r="FW12" s="78"/>
      <c r="FX12" s="78"/>
      <c r="FY12" s="78"/>
      <c r="FZ12" s="78"/>
      <c r="GA12" s="78"/>
      <c r="GB12" s="78"/>
      <c r="GC12" s="78"/>
      <c r="GD12" s="78"/>
      <c r="GE12" s="78"/>
      <c r="GF12" s="78"/>
      <c r="GG12" s="78"/>
      <c r="GH12" s="78"/>
      <c r="GI12" s="78"/>
      <c r="GJ12" s="78"/>
      <c r="GK12" s="78"/>
      <c r="GL12" s="78"/>
      <c r="GM12" s="78"/>
      <c r="GN12" s="78"/>
      <c r="GO12" s="78"/>
      <c r="GP12" s="78"/>
      <c r="GQ12" s="78"/>
      <c r="GR12" s="78"/>
      <c r="GS12" s="78"/>
      <c r="GT12" s="78"/>
      <c r="GU12" s="78"/>
      <c r="GV12" s="78"/>
      <c r="GW12" s="78"/>
      <c r="GX12" s="78"/>
      <c r="GY12" s="78"/>
      <c r="GZ12" s="78"/>
      <c r="HA12" s="78"/>
      <c r="HB12" s="78"/>
      <c r="HC12" s="78"/>
      <c r="HD12" s="78"/>
      <c r="HE12" s="78"/>
      <c r="HF12" s="78"/>
      <c r="HG12" s="78"/>
      <c r="HH12" s="78"/>
      <c r="HI12" s="78"/>
      <c r="HJ12" s="78"/>
      <c r="HK12" s="78"/>
      <c r="HL12" s="78"/>
      <c r="HM12" s="78"/>
      <c r="HN12" s="78"/>
      <c r="HO12" s="78"/>
      <c r="HP12" s="78"/>
      <c r="HQ12" s="78"/>
      <c r="HR12" s="78"/>
      <c r="HS12" s="78"/>
      <c r="HT12" s="78"/>
      <c r="HU12" s="78"/>
      <c r="HV12" s="78"/>
      <c r="HW12" s="78"/>
      <c r="HX12" s="78"/>
      <c r="HY12" s="78"/>
      <c r="HZ12" s="78"/>
      <c r="IA12" s="78"/>
      <c r="IB12" s="78"/>
      <c r="IC12" s="78"/>
      <c r="ID12" s="78"/>
      <c r="IE12" s="78"/>
      <c r="IF12" s="78"/>
      <c r="IG12" s="78"/>
      <c r="IH12" s="78"/>
      <c r="II12" s="78"/>
      <c r="IJ12" s="78"/>
      <c r="IK12" s="78"/>
      <c r="IL12" s="78"/>
      <c r="IM12" s="78"/>
      <c r="IN12" s="78"/>
      <c r="IO12" s="78"/>
      <c r="IP12" s="78"/>
      <c r="IQ12" s="78"/>
      <c r="IR12" s="78"/>
      <c r="IS12" s="78"/>
      <c r="IT12" s="78"/>
      <c r="IU12" s="78"/>
      <c r="IV12" s="78"/>
      <c r="IW12" s="78"/>
      <c r="IX12" s="78"/>
      <c r="IY12" s="78"/>
      <c r="IZ12" s="78"/>
      <c r="JA12" s="78"/>
      <c r="JB12" s="78"/>
      <c r="JC12" s="78"/>
      <c r="JD12" s="78"/>
      <c r="JE12" s="78"/>
      <c r="JF12" s="78"/>
      <c r="JG12" s="78"/>
      <c r="JH12" s="78"/>
      <c r="JI12" s="78"/>
      <c r="JJ12" s="78"/>
      <c r="JK12" s="78"/>
      <c r="JL12" s="78"/>
      <c r="JM12" s="78"/>
      <c r="JN12" s="78"/>
      <c r="JO12" s="78"/>
      <c r="JP12" s="78"/>
      <c r="JQ12" s="78"/>
      <c r="JR12" s="78"/>
      <c r="JS12" s="78"/>
      <c r="JT12" s="78"/>
      <c r="JU12" s="78"/>
      <c r="JV12" s="78"/>
      <c r="JW12" s="78"/>
      <c r="JX12" s="78"/>
      <c r="JY12" s="78"/>
      <c r="JZ12" s="78"/>
      <c r="KA12" s="78"/>
      <c r="KB12" s="78"/>
      <c r="KC12" s="78"/>
      <c r="KD12" s="78"/>
      <c r="KE12" s="78"/>
      <c r="KF12" s="78"/>
      <c r="KG12" s="78"/>
      <c r="KH12" s="78"/>
      <c r="KI12" s="78"/>
      <c r="KJ12" s="78"/>
      <c r="KK12" s="78"/>
      <c r="KL12" s="78"/>
      <c r="KM12" s="78"/>
      <c r="KN12" s="78"/>
      <c r="KO12" s="78"/>
      <c r="KP12" s="78"/>
      <c r="KQ12" s="78"/>
      <c r="KR12" s="78"/>
      <c r="KS12" s="78"/>
      <c r="KT12" s="78"/>
      <c r="KU12" s="78"/>
      <c r="KV12" s="78"/>
      <c r="KW12" s="78"/>
      <c r="KX12" s="78"/>
      <c r="KY12" s="78"/>
      <c r="KZ12" s="78"/>
      <c r="LA12" s="78"/>
      <c r="LB12" s="78"/>
      <c r="LC12" s="78"/>
      <c r="LD12" s="78"/>
      <c r="LE12" s="78"/>
      <c r="LF12" s="78"/>
      <c r="LG12" s="78"/>
      <c r="LH12" s="78"/>
      <c r="LI12" s="78"/>
      <c r="LJ12" s="78"/>
      <c r="LK12" s="78"/>
      <c r="LL12" s="78"/>
      <c r="LM12" s="78"/>
      <c r="LN12" s="78"/>
      <c r="LO12" s="78"/>
      <c r="LP12" s="78"/>
      <c r="LQ12" s="78"/>
      <c r="LR12" s="78"/>
      <c r="LS12" s="78"/>
      <c r="LT12" s="78"/>
      <c r="LU12" s="78"/>
      <c r="LV12" s="78"/>
      <c r="LW12" s="78"/>
      <c r="LX12" s="78"/>
      <c r="LY12" s="78"/>
      <c r="LZ12" s="78"/>
      <c r="MA12" s="78"/>
      <c r="MB12" s="78"/>
      <c r="MC12" s="78"/>
      <c r="MD12" s="78"/>
      <c r="ME12" s="78"/>
      <c r="MF12" s="78"/>
      <c r="MG12" s="78"/>
      <c r="MH12" s="78"/>
      <c r="MI12" s="78"/>
      <c r="MJ12" s="78"/>
      <c r="MK12" s="78"/>
      <c r="ML12" s="78"/>
      <c r="MM12" s="78"/>
      <c r="MN12" s="78"/>
      <c r="MO12" s="78"/>
      <c r="MP12" s="78"/>
      <c r="MQ12" s="78"/>
      <c r="MR12" s="78"/>
      <c r="MS12" s="78"/>
      <c r="MT12" s="78"/>
      <c r="MU12" s="78"/>
      <c r="MV12" s="78"/>
      <c r="MW12" s="78"/>
      <c r="MX12" s="78"/>
      <c r="MY12" s="78"/>
      <c r="MZ12" s="78"/>
      <c r="NA12" s="78"/>
      <c r="NB12" s="78"/>
      <c r="NC12" s="78"/>
      <c r="ND12" s="78"/>
      <c r="NE12" s="78"/>
      <c r="NF12" s="78"/>
      <c r="NG12" s="78"/>
      <c r="NH12" s="78"/>
      <c r="NI12" s="78"/>
      <c r="NJ12" s="78"/>
      <c r="NK12" s="78"/>
      <c r="NL12" s="78"/>
      <c r="NM12" s="78"/>
      <c r="NN12" s="78"/>
      <c r="NO12" s="78"/>
      <c r="NP12" s="78"/>
      <c r="NQ12" s="78"/>
      <c r="NR12" s="78"/>
      <c r="NS12" s="78"/>
      <c r="NT12" s="78"/>
      <c r="NU12" s="78"/>
      <c r="NV12" s="78"/>
      <c r="NW12" s="78"/>
      <c r="NX12" s="78"/>
      <c r="NY12" s="78"/>
      <c r="NZ12" s="78"/>
      <c r="OA12" s="78"/>
      <c r="OB12" s="78"/>
      <c r="OC12" s="78"/>
      <c r="OD12" s="78"/>
      <c r="OE12" s="78"/>
      <c r="OF12" s="78"/>
      <c r="OG12" s="78"/>
      <c r="OH12" s="78"/>
      <c r="OI12" s="78"/>
      <c r="OJ12" s="78"/>
      <c r="OK12" s="78"/>
      <c r="OL12" s="78"/>
      <c r="OM12" s="78"/>
      <c r="ON12" s="78"/>
      <c r="OO12" s="78"/>
      <c r="OP12" s="78"/>
      <c r="OQ12" s="78"/>
      <c r="OR12" s="78"/>
      <c r="OS12" s="78"/>
      <c r="OT12" s="78"/>
      <c r="OU12" s="78"/>
      <c r="OV12" s="78"/>
      <c r="OW12" s="78"/>
      <c r="OX12" s="78"/>
      <c r="OY12" s="78"/>
      <c r="OZ12" s="78"/>
      <c r="PA12" s="78"/>
      <c r="PB12" s="78"/>
      <c r="PC12" s="78"/>
      <c r="PD12" s="78"/>
      <c r="PE12" s="78"/>
      <c r="PF12" s="78"/>
      <c r="PG12" s="78"/>
      <c r="PH12" s="78"/>
      <c r="PI12" s="78"/>
      <c r="PJ12" s="78"/>
      <c r="PK12" s="78"/>
      <c r="PL12" s="78"/>
      <c r="PM12" s="78"/>
      <c r="PN12" s="78"/>
      <c r="PO12" s="78"/>
      <c r="PP12" s="78"/>
      <c r="PQ12" s="78"/>
      <c r="PR12" s="78"/>
      <c r="PS12" s="78"/>
      <c r="PT12" s="78"/>
      <c r="PU12" s="78"/>
      <c r="PV12" s="78"/>
      <c r="PW12" s="78"/>
      <c r="PX12" s="78"/>
      <c r="PY12" s="78"/>
      <c r="PZ12" s="78"/>
      <c r="QA12" s="78"/>
      <c r="QB12" s="78"/>
      <c r="QC12" s="78"/>
      <c r="QD12" s="78"/>
      <c r="QE12" s="78"/>
      <c r="QF12" s="78"/>
      <c r="QG12" s="78"/>
      <c r="QH12" s="78"/>
      <c r="QI12" s="78"/>
      <c r="QJ12" s="78"/>
      <c r="QK12" s="78"/>
      <c r="QL12" s="78"/>
      <c r="QM12" s="78"/>
      <c r="QN12" s="78"/>
      <c r="QO12" s="78"/>
      <c r="QP12" s="78"/>
      <c r="QQ12" s="78"/>
      <c r="QR12" s="78"/>
      <c r="QS12" s="78"/>
      <c r="QT12" s="78"/>
      <c r="QU12" s="78"/>
      <c r="QV12" s="78"/>
      <c r="QW12" s="78"/>
      <c r="QX12" s="78"/>
      <c r="QY12" s="78"/>
      <c r="QZ12" s="78"/>
      <c r="RA12" s="78"/>
      <c r="RB12" s="78"/>
      <c r="RC12" s="78"/>
      <c r="RD12" s="78"/>
      <c r="RE12" s="78"/>
      <c r="RF12" s="78"/>
      <c r="RG12" s="78"/>
      <c r="RH12" s="78"/>
      <c r="RI12" s="78"/>
      <c r="RJ12" s="78"/>
      <c r="RK12" s="78"/>
      <c r="RL12" s="78"/>
      <c r="RM12" s="78"/>
      <c r="RN12" s="78"/>
      <c r="RO12" s="78"/>
      <c r="RP12" s="78"/>
      <c r="RQ12" s="78"/>
      <c r="RR12" s="78"/>
      <c r="RS12" s="78"/>
      <c r="RT12" s="78"/>
      <c r="RU12" s="78"/>
      <c r="RV12" s="78"/>
      <c r="RW12" s="78"/>
      <c r="RX12" s="78"/>
      <c r="RY12" s="78"/>
      <c r="RZ12" s="78"/>
      <c r="SA12" s="78"/>
      <c r="SB12" s="78"/>
      <c r="SC12" s="78"/>
      <c r="SD12" s="78"/>
      <c r="SE12" s="78"/>
      <c r="SF12" s="78"/>
      <c r="SG12" s="78"/>
      <c r="SH12" s="78"/>
      <c r="SI12" s="78"/>
      <c r="SJ12" s="78"/>
      <c r="SK12" s="78"/>
      <c r="SL12" s="78"/>
      <c r="SM12" s="78"/>
      <c r="SN12" s="78"/>
      <c r="SO12" s="78"/>
      <c r="SP12" s="78"/>
      <c r="SQ12" s="78"/>
      <c r="SR12" s="78"/>
      <c r="SS12" s="78"/>
      <c r="ST12" s="78"/>
      <c r="SU12" s="78"/>
      <c r="SV12" s="78"/>
      <c r="SW12" s="78"/>
      <c r="SX12" s="78"/>
      <c r="SY12" s="78"/>
      <c r="SZ12" s="78"/>
      <c r="TA12" s="78"/>
      <c r="TB12" s="78"/>
      <c r="TC12" s="78"/>
      <c r="TD12" s="78"/>
      <c r="TE12" s="78"/>
      <c r="TF12" s="78"/>
      <c r="TG12" s="78"/>
      <c r="TH12" s="78"/>
      <c r="TI12" s="78"/>
      <c r="TJ12" s="78"/>
      <c r="TK12" s="78"/>
      <c r="TL12" s="78"/>
      <c r="TM12" s="78"/>
      <c r="TN12" s="78"/>
      <c r="TO12" s="78"/>
      <c r="TP12" s="78"/>
      <c r="TQ12" s="78"/>
      <c r="TR12" s="78"/>
      <c r="TS12" s="78"/>
      <c r="TT12" s="78"/>
      <c r="TU12" s="78"/>
      <c r="TV12" s="78"/>
      <c r="TW12" s="78"/>
      <c r="TX12" s="78"/>
      <c r="TY12" s="78"/>
      <c r="TZ12" s="78"/>
      <c r="UA12" s="78"/>
      <c r="UB12" s="78"/>
      <c r="UC12" s="78"/>
      <c r="UD12" s="78"/>
      <c r="UE12" s="78"/>
      <c r="UF12" s="78"/>
      <c r="UG12" s="78"/>
      <c r="UH12" s="78"/>
      <c r="UI12" s="78"/>
      <c r="UJ12" s="78"/>
      <c r="UK12" s="78"/>
      <c r="UL12" s="78"/>
      <c r="UM12" s="78"/>
      <c r="UN12" s="78"/>
      <c r="UO12" s="78"/>
      <c r="UP12" s="78"/>
      <c r="UQ12" s="78"/>
      <c r="UR12" s="78"/>
      <c r="US12" s="78"/>
      <c r="UT12" s="78"/>
      <c r="UU12" s="78"/>
      <c r="UV12" s="78"/>
      <c r="UW12" s="78"/>
      <c r="UX12" s="78"/>
      <c r="UY12" s="78"/>
      <c r="UZ12" s="78"/>
      <c r="VA12" s="78"/>
      <c r="VB12" s="78"/>
      <c r="VC12" s="78"/>
      <c r="VD12" s="78"/>
      <c r="VE12" s="78"/>
      <c r="VF12" s="78"/>
      <c r="VG12" s="78"/>
      <c r="VH12" s="78"/>
      <c r="VI12" s="78"/>
      <c r="VJ12" s="78"/>
      <c r="VK12" s="78"/>
      <c r="VL12" s="78"/>
      <c r="VM12" s="78"/>
      <c r="VN12" s="78"/>
      <c r="VO12" s="78"/>
      <c r="VP12" s="78"/>
      <c r="VQ12" s="78"/>
      <c r="VR12" s="78"/>
      <c r="VS12" s="78"/>
      <c r="VT12" s="78"/>
      <c r="VU12" s="78"/>
      <c r="VV12" s="78"/>
      <c r="VW12" s="78"/>
      <c r="VX12" s="78"/>
      <c r="VY12" s="78"/>
      <c r="VZ12" s="78"/>
      <c r="WA12" s="78"/>
      <c r="WB12" s="78"/>
      <c r="WC12" s="78"/>
      <c r="WD12" s="78"/>
      <c r="WE12" s="78"/>
      <c r="WF12" s="78"/>
      <c r="WG12" s="78"/>
      <c r="WH12" s="78"/>
      <c r="WI12" s="78"/>
      <c r="WJ12" s="78"/>
      <c r="WK12" s="78"/>
      <c r="WL12" s="78"/>
      <c r="WM12" s="78"/>
      <c r="WN12" s="78"/>
      <c r="WO12" s="78"/>
      <c r="WP12" s="78"/>
      <c r="WQ12" s="78"/>
      <c r="WR12" s="78"/>
      <c r="WS12" s="78"/>
      <c r="WT12" s="78"/>
      <c r="WU12" s="78"/>
      <c r="WV12" s="78"/>
      <c r="WW12" s="78"/>
      <c r="WX12" s="78"/>
      <c r="WY12" s="78"/>
      <c r="WZ12" s="78"/>
      <c r="XA12" s="78"/>
      <c r="XB12" s="78"/>
      <c r="XC12" s="78"/>
      <c r="XD12" s="78"/>
      <c r="XE12" s="78"/>
      <c r="XF12" s="78"/>
      <c r="XG12" s="78"/>
      <c r="XH12" s="78"/>
      <c r="XI12" s="78"/>
      <c r="XJ12" s="78"/>
      <c r="XK12" s="78"/>
      <c r="XL12" s="78"/>
      <c r="XM12" s="78"/>
      <c r="XN12" s="78"/>
      <c r="XO12" s="78"/>
      <c r="XP12" s="78"/>
      <c r="XQ12" s="78"/>
      <c r="XR12" s="78"/>
      <c r="XS12" s="78"/>
      <c r="XT12" s="78"/>
      <c r="XU12" s="78"/>
      <c r="XV12" s="78"/>
      <c r="XW12" s="78"/>
      <c r="XX12" s="78"/>
      <c r="XY12" s="78"/>
      <c r="XZ12" s="78"/>
      <c r="YA12" s="78"/>
      <c r="YB12" s="78"/>
      <c r="YC12" s="78"/>
      <c r="YD12" s="78"/>
      <c r="YE12" s="78"/>
      <c r="YF12" s="78"/>
      <c r="YG12" s="78"/>
      <c r="YH12" s="78"/>
      <c r="YI12" s="78"/>
      <c r="YJ12" s="78"/>
      <c r="YK12" s="78"/>
      <c r="YL12" s="78"/>
      <c r="YM12" s="78"/>
      <c r="YN12" s="78"/>
      <c r="YO12" s="78"/>
      <c r="YP12" s="78"/>
      <c r="YQ12" s="78"/>
      <c r="YR12" s="78"/>
      <c r="YS12" s="78"/>
      <c r="YT12" s="78"/>
      <c r="YU12" s="78"/>
      <c r="YV12" s="78"/>
      <c r="YW12" s="78"/>
      <c r="YX12" s="78"/>
      <c r="YY12" s="78"/>
      <c r="YZ12" s="78"/>
      <c r="ZA12" s="78"/>
      <c r="ZB12" s="78"/>
      <c r="ZC12" s="78"/>
      <c r="ZD12" s="78"/>
      <c r="ZE12" s="78"/>
      <c r="ZF12" s="78"/>
      <c r="ZG12" s="78"/>
      <c r="ZH12" s="78"/>
      <c r="ZI12" s="78"/>
      <c r="ZJ12" s="78"/>
      <c r="ZK12" s="78"/>
      <c r="ZL12" s="78"/>
      <c r="ZM12" s="78"/>
      <c r="ZN12" s="78"/>
      <c r="ZO12" s="78"/>
      <c r="ZP12" s="78"/>
      <c r="ZQ12" s="78"/>
      <c r="ZR12" s="78"/>
      <c r="ZS12" s="78"/>
      <c r="ZT12" s="78"/>
      <c r="ZU12" s="78"/>
      <c r="ZV12" s="78"/>
      <c r="ZW12" s="78"/>
      <c r="ZX12" s="78"/>
      <c r="ZY12" s="78"/>
      <c r="ZZ12" s="78"/>
      <c r="AAA12" s="78"/>
      <c r="AAB12" s="78"/>
      <c r="AAC12" s="78"/>
      <c r="AAD12" s="78"/>
      <c r="AAE12" s="78"/>
      <c r="AAF12" s="78"/>
      <c r="AAG12" s="78"/>
      <c r="AAH12" s="78"/>
      <c r="AAI12" s="78"/>
      <c r="AAJ12" s="78"/>
      <c r="AAK12" s="78"/>
      <c r="AAL12" s="78"/>
      <c r="AAM12" s="78"/>
      <c r="AAN12" s="78"/>
      <c r="AAO12" s="78"/>
      <c r="AAP12" s="78"/>
      <c r="AAQ12" s="78"/>
      <c r="AAR12" s="78"/>
      <c r="AAS12" s="78"/>
      <c r="AAT12" s="78"/>
      <c r="AAU12" s="78"/>
      <c r="AAV12" s="78"/>
      <c r="AAW12" s="78"/>
      <c r="AAX12" s="78"/>
      <c r="AAY12" s="78"/>
      <c r="AAZ12" s="78"/>
      <c r="ABA12" s="78"/>
      <c r="ABB12" s="78"/>
      <c r="ABC12" s="78"/>
      <c r="ABD12" s="78"/>
      <c r="ABE12" s="78"/>
      <c r="ABF12" s="78"/>
      <c r="ABG12" s="78"/>
      <c r="ABH12" s="78"/>
      <c r="ABI12" s="78"/>
      <c r="ABJ12" s="78"/>
      <c r="ABK12" s="78"/>
      <c r="ABL12" s="78"/>
      <c r="ABM12" s="78"/>
      <c r="ABN12" s="78"/>
      <c r="ABO12" s="78"/>
      <c r="ABP12" s="78"/>
      <c r="ABQ12" s="78"/>
      <c r="ABR12" s="78"/>
      <c r="ABS12" s="78"/>
      <c r="ABT12" s="78"/>
      <c r="ABU12" s="78"/>
      <c r="ABV12" s="78"/>
      <c r="ABW12" s="78"/>
      <c r="ABX12" s="78"/>
      <c r="ABY12" s="78"/>
      <c r="ABZ12" s="78"/>
      <c r="ACA12" s="78"/>
      <c r="ACB12" s="78"/>
      <c r="ACC12" s="78"/>
      <c r="ACD12" s="78"/>
      <c r="ACE12" s="78"/>
      <c r="ACF12" s="78"/>
      <c r="ACG12" s="78"/>
      <c r="ACH12" s="78"/>
      <c r="ACI12" s="78"/>
      <c r="ACJ12" s="78"/>
      <c r="ACK12" s="78"/>
      <c r="ACL12" s="78"/>
      <c r="ACM12" s="78"/>
      <c r="ACN12" s="78"/>
      <c r="ACO12" s="78"/>
      <c r="ACP12" s="78"/>
      <c r="ACQ12" s="78"/>
      <c r="ACR12" s="78"/>
      <c r="ACS12" s="78"/>
      <c r="ACT12" s="78"/>
      <c r="ACU12" s="78"/>
      <c r="ACV12" s="78"/>
      <c r="ACW12" s="78"/>
      <c r="ACX12" s="78"/>
      <c r="ACY12" s="78"/>
      <c r="ACZ12" s="78"/>
      <c r="ADA12" s="78"/>
      <c r="ADB12" s="78"/>
      <c r="ADC12" s="78"/>
      <c r="ADD12" s="78"/>
      <c r="ADE12" s="78"/>
      <c r="ADF12" s="78"/>
      <c r="ADG12" s="78"/>
      <c r="ADH12" s="78"/>
      <c r="ADI12" s="78"/>
      <c r="ADJ12" s="78"/>
      <c r="ADK12" s="78"/>
      <c r="ADL12" s="78"/>
      <c r="ADM12" s="78"/>
      <c r="ADN12" s="78"/>
      <c r="ADO12" s="78"/>
      <c r="ADP12" s="78"/>
      <c r="ADQ12" s="78"/>
      <c r="ADR12" s="78"/>
      <c r="ADS12" s="78"/>
      <c r="ADT12" s="78"/>
      <c r="ADU12" s="78"/>
      <c r="ADV12" s="78"/>
      <c r="ADW12" s="78"/>
      <c r="ADX12" s="78"/>
      <c r="ADY12" s="78"/>
      <c r="ADZ12" s="78"/>
      <c r="AEA12" s="78"/>
      <c r="AEB12" s="78"/>
      <c r="AEC12" s="78"/>
      <c r="AED12" s="78"/>
      <c r="AEE12" s="78"/>
      <c r="AEF12" s="78"/>
      <c r="AEG12" s="78"/>
      <c r="AEH12" s="78"/>
      <c r="AEI12" s="78"/>
      <c r="AEJ12" s="78"/>
      <c r="AEK12" s="78"/>
      <c r="AEL12" s="78"/>
      <c r="AEM12" s="78"/>
      <c r="AEN12" s="78"/>
      <c r="AEO12" s="78"/>
      <c r="AEP12" s="78"/>
      <c r="AEQ12" s="78"/>
      <c r="AER12" s="78"/>
      <c r="AES12" s="78"/>
      <c r="AET12" s="78"/>
      <c r="AEU12" s="78"/>
      <c r="AEV12" s="78"/>
      <c r="AEW12" s="78"/>
      <c r="AEX12" s="78"/>
      <c r="AEY12" s="78"/>
      <c r="AEZ12" s="78"/>
      <c r="AFA12" s="78"/>
      <c r="AFB12" s="78"/>
      <c r="AFC12" s="78"/>
      <c r="AFD12" s="78"/>
      <c r="AFE12" s="78"/>
      <c r="AFF12" s="78"/>
      <c r="AFG12" s="78"/>
      <c r="AFH12" s="78"/>
      <c r="AFI12" s="78"/>
      <c r="AFJ12" s="78"/>
      <c r="AFK12" s="78"/>
      <c r="AFL12" s="78"/>
      <c r="AFM12" s="78"/>
      <c r="AFN12" s="78"/>
      <c r="AFO12" s="78"/>
      <c r="AFP12" s="78"/>
      <c r="AFQ12" s="78"/>
      <c r="AFR12" s="78"/>
      <c r="AFS12" s="78"/>
      <c r="AFT12" s="78"/>
      <c r="AFU12" s="78"/>
      <c r="AFV12" s="78"/>
      <c r="AFW12" s="78"/>
      <c r="AFX12" s="78"/>
      <c r="AFY12" s="78"/>
      <c r="AFZ12" s="78"/>
      <c r="AGA12" s="78"/>
      <c r="AGB12" s="78"/>
      <c r="AGC12" s="78"/>
      <c r="AGD12" s="78"/>
      <c r="AGE12" s="78"/>
      <c r="AGF12" s="78"/>
      <c r="AGG12" s="78"/>
      <c r="AGH12" s="78"/>
      <c r="AGI12" s="78"/>
      <c r="AGJ12" s="78"/>
      <c r="AGK12" s="78"/>
      <c r="AGL12" s="78"/>
      <c r="AGM12" s="78"/>
      <c r="AGN12" s="78"/>
      <c r="AGO12" s="78"/>
      <c r="AGP12" s="78"/>
      <c r="AGQ12" s="78"/>
      <c r="AGR12" s="78"/>
      <c r="AGS12" s="78"/>
      <c r="AGT12" s="78"/>
      <c r="AGU12" s="78"/>
      <c r="AGV12" s="78"/>
      <c r="AGW12" s="78"/>
      <c r="AGX12" s="78"/>
      <c r="AGY12" s="78"/>
      <c r="AGZ12" s="78"/>
      <c r="AHA12" s="78"/>
      <c r="AHB12" s="78"/>
      <c r="AHC12" s="78"/>
      <c r="AHD12" s="78"/>
      <c r="AHE12" s="78"/>
      <c r="AHF12" s="78"/>
      <c r="AHG12" s="78"/>
      <c r="AHH12" s="78"/>
      <c r="AHI12" s="78"/>
      <c r="AHJ12" s="78"/>
      <c r="AHK12" s="78"/>
      <c r="AHL12" s="78"/>
      <c r="AHM12" s="78"/>
      <c r="AHN12" s="78"/>
      <c r="AHO12" s="78"/>
      <c r="AHP12" s="78"/>
      <c r="AHQ12" s="78"/>
      <c r="AHR12" s="78"/>
      <c r="AHS12" s="78"/>
      <c r="AHT12" s="78"/>
      <c r="AHU12" s="78"/>
      <c r="AHV12" s="78"/>
      <c r="AHW12" s="78"/>
      <c r="AHX12" s="78"/>
      <c r="AHY12" s="78"/>
      <c r="AHZ12" s="78"/>
      <c r="AIA12" s="78"/>
      <c r="AIB12" s="78"/>
      <c r="AIC12" s="78"/>
      <c r="AID12" s="78"/>
      <c r="AIE12" s="78"/>
      <c r="AIF12" s="78"/>
      <c r="AIG12" s="78"/>
      <c r="AIH12" s="78"/>
      <c r="AII12" s="78"/>
      <c r="AIJ12" s="78"/>
      <c r="AIK12" s="78"/>
      <c r="AIL12" s="78"/>
      <c r="AIM12" s="78"/>
      <c r="AIN12" s="78"/>
      <c r="AIO12" s="78"/>
      <c r="AIP12" s="78"/>
      <c r="AIQ12" s="78"/>
      <c r="AIR12" s="78"/>
      <c r="AIS12" s="78"/>
      <c r="AIT12" s="78"/>
      <c r="AIU12" s="78"/>
      <c r="AIV12" s="78"/>
      <c r="AIW12" s="78"/>
      <c r="AIX12" s="78"/>
      <c r="AIY12" s="78"/>
      <c r="AIZ12" s="78"/>
      <c r="AJA12" s="78"/>
      <c r="AJB12" s="78"/>
      <c r="AJC12" s="78"/>
      <c r="AJD12" s="78"/>
      <c r="AJE12" s="78"/>
      <c r="AJF12" s="78"/>
      <c r="AJG12" s="78"/>
      <c r="AJH12" s="78"/>
      <c r="AJI12" s="78"/>
      <c r="AJJ12" s="78"/>
      <c r="AJK12" s="78"/>
      <c r="AJL12" s="78"/>
      <c r="AJM12" s="78"/>
      <c r="AJN12" s="78"/>
      <c r="AJO12" s="78"/>
      <c r="AJP12" s="78"/>
      <c r="AJQ12" s="78"/>
      <c r="AJR12" s="78"/>
      <c r="AJS12" s="78"/>
      <c r="AJT12" s="78"/>
      <c r="AJU12" s="78"/>
      <c r="AJV12" s="78"/>
      <c r="AJW12" s="78"/>
      <c r="AJX12" s="78"/>
      <c r="AJY12" s="78"/>
      <c r="AJZ12" s="78"/>
      <c r="AKA12" s="78"/>
      <c r="AKB12" s="78"/>
      <c r="AKC12" s="78"/>
      <c r="AKD12" s="78"/>
      <c r="AKE12" s="78"/>
      <c r="AKF12" s="78"/>
      <c r="AKG12" s="78"/>
      <c r="AKH12" s="78"/>
      <c r="AKI12" s="78"/>
      <c r="AKJ12" s="78"/>
      <c r="AKK12" s="78"/>
      <c r="AKL12" s="78"/>
      <c r="AKM12" s="78"/>
      <c r="AKN12" s="78"/>
      <c r="AKO12" s="78"/>
      <c r="AKP12" s="78"/>
      <c r="AKQ12" s="78"/>
      <c r="AKR12" s="78"/>
      <c r="AKS12" s="78"/>
      <c r="AKT12" s="78"/>
      <c r="AKU12" s="78"/>
    </row>
    <row r="13" spans="1:983">
      <c r="A13" s="277"/>
      <c r="B13" s="277"/>
      <c r="C13" s="276"/>
      <c r="D13" s="276"/>
      <c r="E13" s="276"/>
      <c r="F13" s="276"/>
      <c r="G13" s="277"/>
      <c r="H13" s="223"/>
      <c r="I13" s="278"/>
      <c r="J13" s="278"/>
      <c r="K13" s="277"/>
      <c r="L13" s="278"/>
    </row>
    <row r="14" spans="1:983">
      <c r="A14" s="223"/>
      <c r="B14" s="223"/>
      <c r="C14" s="204" t="s">
        <v>319</v>
      </c>
      <c r="D14" s="220"/>
      <c r="E14" s="287"/>
      <c r="F14" s="287"/>
      <c r="G14" s="223"/>
      <c r="H14" s="223"/>
      <c r="I14" s="278"/>
      <c r="J14" s="245"/>
      <c r="K14" s="223"/>
      <c r="L14" s="245"/>
    </row>
    <row r="15" spans="1:983">
      <c r="A15" s="223"/>
      <c r="B15" s="223"/>
      <c r="C15" s="127" t="s">
        <v>445</v>
      </c>
      <c r="D15" s="220"/>
      <c r="E15" s="287"/>
      <c r="F15" s="287"/>
      <c r="G15" s="223"/>
      <c r="H15" s="223"/>
      <c r="I15" s="278"/>
      <c r="J15" s="245"/>
      <c r="K15" s="223"/>
      <c r="L15" s="245"/>
    </row>
    <row r="16" spans="1:983">
      <c r="A16" s="277"/>
      <c r="B16" s="277"/>
      <c r="C16" s="127" t="s">
        <v>320</v>
      </c>
      <c r="D16" s="220"/>
      <c r="E16" s="276"/>
      <c r="F16" s="276"/>
      <c r="G16" s="277"/>
      <c r="H16" s="223"/>
      <c r="I16" s="278"/>
      <c r="J16" s="278"/>
      <c r="K16" s="277"/>
      <c r="L16" s="278"/>
    </row>
    <row r="17" spans="1:12">
      <c r="A17" s="277"/>
      <c r="B17" s="241"/>
      <c r="C17" s="127" t="s">
        <v>321</v>
      </c>
      <c r="D17" s="220"/>
      <c r="E17" s="276"/>
      <c r="F17" s="276"/>
      <c r="G17" s="277"/>
      <c r="H17" s="223"/>
      <c r="I17" s="278"/>
      <c r="J17" s="278"/>
      <c r="K17" s="277"/>
      <c r="L17" s="278"/>
    </row>
    <row r="18" spans="1:12">
      <c r="A18" s="277"/>
      <c r="B18" s="127"/>
      <c r="C18" s="127" t="s">
        <v>1351</v>
      </c>
      <c r="D18" s="220"/>
      <c r="E18" s="277"/>
      <c r="F18" s="276"/>
      <c r="G18" s="277"/>
      <c r="H18" s="223"/>
      <c r="I18" s="278"/>
      <c r="J18" s="278"/>
      <c r="K18" s="277"/>
      <c r="L18" s="278"/>
    </row>
    <row r="19" spans="1:12">
      <c r="A19" s="277"/>
      <c r="B19" s="127"/>
      <c r="C19" s="126" t="s">
        <v>606</v>
      </c>
      <c r="D19" s="220"/>
      <c r="E19" s="277"/>
      <c r="F19" s="276"/>
      <c r="G19" s="277"/>
      <c r="H19" s="223"/>
      <c r="I19" s="278"/>
      <c r="J19" s="278"/>
      <c r="K19" s="277"/>
      <c r="L19" s="278"/>
    </row>
    <row r="20" spans="1:12">
      <c r="A20" s="277"/>
      <c r="B20" s="127"/>
      <c r="C20" s="126" t="s">
        <v>1347</v>
      </c>
      <c r="D20" s="262"/>
      <c r="E20" s="277"/>
      <c r="F20" s="276"/>
      <c r="G20" s="277"/>
      <c r="H20" s="223"/>
      <c r="I20" s="278"/>
      <c r="J20" s="278"/>
      <c r="K20" s="277"/>
      <c r="L20" s="278"/>
    </row>
    <row r="21" spans="1:12">
      <c r="A21" s="277"/>
      <c r="B21" s="126"/>
      <c r="C21" s="127" t="s">
        <v>1348</v>
      </c>
      <c r="D21" s="262"/>
      <c r="E21" s="277"/>
      <c r="F21" s="276"/>
      <c r="G21" s="277"/>
      <c r="H21" s="223"/>
      <c r="I21" s="278"/>
      <c r="J21" s="278"/>
      <c r="K21" s="277"/>
      <c r="L21" s="278"/>
    </row>
    <row r="22" spans="1:12">
      <c r="B22" s="7"/>
      <c r="C22" s="204"/>
      <c r="D22" s="220"/>
    </row>
    <row r="23" spans="1:12">
      <c r="B23" s="7"/>
      <c r="C23" s="205"/>
      <c r="D23" s="206"/>
    </row>
    <row r="24" spans="1:12">
      <c r="B24" s="7"/>
      <c r="C24" s="205"/>
      <c r="D24" s="206"/>
    </row>
    <row r="25" spans="1:12">
      <c r="B25" s="7"/>
      <c r="C25" s="205"/>
      <c r="D25" s="206"/>
    </row>
    <row r="26" spans="1:12">
      <c r="B26" s="7"/>
      <c r="C26" s="205"/>
      <c r="D26" s="206"/>
    </row>
    <row r="27" spans="1:12">
      <c r="C27" s="205"/>
      <c r="D27" s="207"/>
    </row>
  </sheetData>
  <conditionalFormatting sqref="H5">
    <cfRule type="cellIs" dxfId="101" priority="1" operator="lessThan">
      <formula>0</formula>
    </cfRule>
    <cfRule type="cellIs" dxfId="100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3" firstPageNumber="0" fitToHeight="0" orientation="landscape" r:id="rId1"/>
  <headerFoot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6907F-CA59-4891-A08E-A9B2EDC071F8}">
  <sheetPr>
    <tabColor theme="3" tint="0.59999389629810485"/>
    <pageSetUpPr fitToPage="1"/>
  </sheetPr>
  <dimension ref="A1:AKU26"/>
  <sheetViews>
    <sheetView topLeftCell="A10" zoomScale="83" zoomScaleNormal="83" workbookViewId="0">
      <selection activeCell="A22" sqref="A22:XFD27"/>
    </sheetView>
  </sheetViews>
  <sheetFormatPr defaultColWidth="8.7109375" defaultRowHeight="12.75"/>
  <cols>
    <col min="1" max="1" width="5.28515625" style="2" customWidth="1"/>
    <col min="2" max="2" width="12.5703125" style="2" customWidth="1"/>
    <col min="3" max="3" width="10.85546875" style="2" customWidth="1"/>
    <col min="4" max="4" width="16.85546875" style="2" customWidth="1"/>
    <col min="5" max="5" width="11.28515625" style="2" customWidth="1"/>
    <col min="6" max="6" width="11.42578125" style="2" customWidth="1"/>
    <col min="7" max="7" width="12.140625" style="2" customWidth="1"/>
    <col min="8" max="8" width="10.140625" style="78" customWidth="1"/>
    <col min="9" max="9" width="8.7109375" style="481"/>
    <col min="10" max="11" width="8.7109375" style="2"/>
    <col min="12" max="12" width="13.28515625" style="2" customWidth="1"/>
    <col min="13" max="983" width="8.7109375" style="2"/>
    <col min="984" max="16384" width="8.7109375" style="1"/>
  </cols>
  <sheetData>
    <row r="1" spans="1:12">
      <c r="A1" s="238"/>
      <c r="B1" s="223" t="s">
        <v>607</v>
      </c>
      <c r="C1" s="240" t="str">
        <f ca="1">MID(CELL("nazwa_pliku",C1),FIND("]",CELL("nazwa_pliku",C1),1)+1,100)</f>
        <v>18</v>
      </c>
      <c r="D1" s="276"/>
      <c r="E1" s="276"/>
      <c r="F1" s="276"/>
      <c r="G1" s="277"/>
      <c r="H1" s="223"/>
      <c r="I1" s="278"/>
      <c r="J1" s="245" t="s">
        <v>518</v>
      </c>
      <c r="K1" s="277"/>
      <c r="L1" s="278"/>
    </row>
    <row r="2" spans="1:12">
      <c r="A2" s="291"/>
      <c r="B2" s="291"/>
      <c r="C2" s="368"/>
      <c r="D2" s="276"/>
      <c r="E2" s="276"/>
      <c r="F2" s="276"/>
      <c r="G2" s="277"/>
      <c r="H2" s="223"/>
      <c r="I2" s="278"/>
      <c r="J2" s="278"/>
      <c r="K2" s="277"/>
      <c r="L2" s="278"/>
    </row>
    <row r="3" spans="1:12">
      <c r="A3" s="291"/>
      <c r="B3" s="291"/>
      <c r="C3" s="291"/>
      <c r="D3" s="223"/>
      <c r="E3" s="277"/>
      <c r="F3" s="277"/>
      <c r="G3" s="223"/>
      <c r="H3" s="223"/>
      <c r="I3" s="278"/>
      <c r="J3" s="277"/>
      <c r="K3" s="277"/>
      <c r="L3" s="277"/>
    </row>
    <row r="4" spans="1:12">
      <c r="A4" s="281"/>
      <c r="B4" s="281"/>
      <c r="C4" s="281"/>
      <c r="D4" s="281"/>
      <c r="E4" s="281"/>
      <c r="F4" s="281"/>
      <c r="G4" s="281"/>
      <c r="H4" s="369"/>
      <c r="I4" s="370"/>
      <c r="J4" s="281"/>
      <c r="K4" s="281"/>
      <c r="L4" s="281"/>
    </row>
    <row r="5" spans="1:12" s="3" customFormat="1" ht="63.75">
      <c r="A5" s="247" t="s">
        <v>152</v>
      </c>
      <c r="B5" s="247" t="s">
        <v>1596</v>
      </c>
      <c r="C5" s="248" t="s">
        <v>0</v>
      </c>
      <c r="D5" s="247" t="s">
        <v>1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1659</v>
      </c>
      <c r="J5" s="252" t="s">
        <v>5</v>
      </c>
      <c r="K5" s="247" t="s">
        <v>608</v>
      </c>
      <c r="L5" s="252" t="s">
        <v>609</v>
      </c>
    </row>
    <row r="6" spans="1:12" s="2" customFormat="1" ht="51">
      <c r="A6" s="266">
        <v>1</v>
      </c>
      <c r="B6" s="266"/>
      <c r="C6" s="371" t="s">
        <v>431</v>
      </c>
      <c r="D6" s="171" t="s">
        <v>424</v>
      </c>
      <c r="E6" s="171" t="s">
        <v>423</v>
      </c>
      <c r="F6" s="171" t="s">
        <v>377</v>
      </c>
      <c r="G6" s="171" t="s">
        <v>235</v>
      </c>
      <c r="H6" s="261">
        <v>1</v>
      </c>
      <c r="I6" s="370"/>
      <c r="J6" s="267">
        <f>H6*I6</f>
        <v>0</v>
      </c>
      <c r="K6" s="268">
        <v>0.08</v>
      </c>
      <c r="L6" s="267">
        <f>J6*K6+J6</f>
        <v>0</v>
      </c>
    </row>
    <row r="7" spans="1:12" s="2" customFormat="1" ht="51">
      <c r="A7" s="266">
        <v>2</v>
      </c>
      <c r="B7" s="266"/>
      <c r="C7" s="371" t="s">
        <v>1346</v>
      </c>
      <c r="D7" s="171" t="s">
        <v>382</v>
      </c>
      <c r="E7" s="171" t="s">
        <v>423</v>
      </c>
      <c r="F7" s="171" t="s">
        <v>377</v>
      </c>
      <c r="G7" s="171" t="s">
        <v>235</v>
      </c>
      <c r="H7" s="261">
        <v>25</v>
      </c>
      <c r="I7" s="370"/>
      <c r="J7" s="267">
        <f t="shared" ref="J7:J10" si="0">H7*I7</f>
        <v>0</v>
      </c>
      <c r="K7" s="268">
        <v>0.08</v>
      </c>
      <c r="L7" s="267">
        <f t="shared" ref="L7:L10" si="1">J7*K7+J7</f>
        <v>0</v>
      </c>
    </row>
    <row r="8" spans="1:12" s="2" customFormat="1" ht="51">
      <c r="A8" s="266">
        <v>3</v>
      </c>
      <c r="B8" s="266"/>
      <c r="C8" s="371" t="s">
        <v>432</v>
      </c>
      <c r="D8" s="171" t="s">
        <v>433</v>
      </c>
      <c r="E8" s="171" t="s">
        <v>423</v>
      </c>
      <c r="F8" s="171" t="s">
        <v>377</v>
      </c>
      <c r="G8" s="171" t="s">
        <v>118</v>
      </c>
      <c r="H8" s="261">
        <v>30</v>
      </c>
      <c r="I8" s="370"/>
      <c r="J8" s="267">
        <f t="shared" si="0"/>
        <v>0</v>
      </c>
      <c r="K8" s="268">
        <v>0.08</v>
      </c>
      <c r="L8" s="267">
        <f t="shared" si="1"/>
        <v>0</v>
      </c>
    </row>
    <row r="9" spans="1:12" s="2" customFormat="1" ht="51">
      <c r="A9" s="266">
        <v>4</v>
      </c>
      <c r="B9" s="266"/>
      <c r="C9" s="371" t="s">
        <v>434</v>
      </c>
      <c r="D9" s="171" t="s">
        <v>433</v>
      </c>
      <c r="E9" s="171" t="s">
        <v>423</v>
      </c>
      <c r="F9" s="171" t="s">
        <v>377</v>
      </c>
      <c r="G9" s="171" t="s">
        <v>118</v>
      </c>
      <c r="H9" s="261">
        <v>8</v>
      </c>
      <c r="I9" s="370"/>
      <c r="J9" s="267">
        <f t="shared" si="0"/>
        <v>0</v>
      </c>
      <c r="K9" s="268">
        <v>0.08</v>
      </c>
      <c r="L9" s="267">
        <f t="shared" si="1"/>
        <v>0</v>
      </c>
    </row>
    <row r="10" spans="1:12" s="2" customFormat="1" ht="51">
      <c r="A10" s="266">
        <v>5</v>
      </c>
      <c r="B10" s="266"/>
      <c r="C10" s="371" t="s">
        <v>435</v>
      </c>
      <c r="D10" s="171" t="s">
        <v>436</v>
      </c>
      <c r="E10" s="171" t="s">
        <v>423</v>
      </c>
      <c r="F10" s="171" t="s">
        <v>377</v>
      </c>
      <c r="G10" s="171" t="s">
        <v>118</v>
      </c>
      <c r="H10" s="261">
        <v>45</v>
      </c>
      <c r="I10" s="370"/>
      <c r="J10" s="267">
        <f t="shared" si="0"/>
        <v>0</v>
      </c>
      <c r="K10" s="268">
        <v>0.08</v>
      </c>
      <c r="L10" s="267">
        <f t="shared" si="1"/>
        <v>0</v>
      </c>
    </row>
    <row r="11" spans="1:12" s="78" customFormat="1">
      <c r="A11" s="261" t="s">
        <v>150</v>
      </c>
      <c r="B11" s="261" t="s">
        <v>150</v>
      </c>
      <c r="C11" s="257" t="s">
        <v>150</v>
      </c>
      <c r="D11" s="257" t="s">
        <v>151</v>
      </c>
      <c r="E11" s="260" t="s">
        <v>150</v>
      </c>
      <c r="F11" s="260" t="s">
        <v>150</v>
      </c>
      <c r="G11" s="260" t="s">
        <v>150</v>
      </c>
      <c r="H11" s="260" t="s">
        <v>150</v>
      </c>
      <c r="I11" s="260"/>
      <c r="J11" s="260">
        <f>SUM(J6:J10)</f>
        <v>0</v>
      </c>
      <c r="K11" s="261" t="s">
        <v>150</v>
      </c>
      <c r="L11" s="260">
        <f>SUM(L6:L10)</f>
        <v>0</v>
      </c>
    </row>
    <row r="12" spans="1:12" s="2" customFormat="1">
      <c r="A12" s="277"/>
      <c r="B12" s="277"/>
      <c r="C12" s="276"/>
      <c r="D12" s="276"/>
      <c r="E12" s="276"/>
      <c r="F12" s="276"/>
      <c r="G12" s="277"/>
      <c r="H12" s="223"/>
      <c r="I12" s="278"/>
      <c r="J12" s="278"/>
      <c r="K12" s="277"/>
      <c r="L12" s="278"/>
    </row>
    <row r="13" spans="1:12" s="2" customFormat="1">
      <c r="A13" s="223"/>
      <c r="B13" s="223"/>
      <c r="C13" s="204" t="s">
        <v>319</v>
      </c>
      <c r="D13" s="220"/>
      <c r="E13" s="287"/>
      <c r="F13" s="287"/>
      <c r="G13" s="223"/>
      <c r="H13" s="223"/>
      <c r="I13" s="278"/>
      <c r="J13" s="245"/>
      <c r="K13" s="223"/>
      <c r="L13" s="245"/>
    </row>
    <row r="14" spans="1:12" s="2" customFormat="1">
      <c r="B14" s="223"/>
      <c r="C14" s="127" t="s">
        <v>445</v>
      </c>
      <c r="D14" s="220"/>
      <c r="E14" s="287"/>
      <c r="F14" s="287"/>
      <c r="G14" s="223"/>
      <c r="H14" s="223"/>
      <c r="I14" s="278"/>
      <c r="J14" s="245"/>
      <c r="K14" s="223"/>
      <c r="L14" s="245"/>
    </row>
    <row r="15" spans="1:12" s="2" customFormat="1">
      <c r="A15" s="277"/>
      <c r="B15" s="277"/>
      <c r="C15" s="127" t="s">
        <v>320</v>
      </c>
      <c r="D15" s="220"/>
      <c r="E15" s="276"/>
      <c r="F15" s="276"/>
      <c r="G15" s="277"/>
      <c r="H15" s="223"/>
      <c r="I15" s="278"/>
      <c r="J15" s="278"/>
      <c r="K15" s="277"/>
      <c r="L15" s="278"/>
    </row>
    <row r="16" spans="1:12" s="2" customFormat="1">
      <c r="A16" s="277"/>
      <c r="C16" s="127" t="s">
        <v>321</v>
      </c>
      <c r="D16" s="220"/>
      <c r="E16" s="276"/>
      <c r="F16" s="276"/>
      <c r="G16" s="277"/>
      <c r="H16" s="223"/>
      <c r="I16" s="278"/>
      <c r="J16" s="278"/>
      <c r="K16" s="277"/>
      <c r="L16" s="278"/>
    </row>
    <row r="17" spans="1:12" s="2" customFormat="1">
      <c r="A17" s="277"/>
      <c r="C17" s="127" t="s">
        <v>1351</v>
      </c>
      <c r="D17" s="220"/>
      <c r="E17" s="277"/>
      <c r="F17" s="276"/>
      <c r="G17" s="277"/>
      <c r="H17" s="223"/>
      <c r="I17" s="278"/>
      <c r="J17" s="278"/>
      <c r="K17" s="277"/>
      <c r="L17" s="278"/>
    </row>
    <row r="18" spans="1:12" s="2" customFormat="1">
      <c r="A18" s="277"/>
      <c r="C18" s="126" t="s">
        <v>606</v>
      </c>
      <c r="D18" s="220"/>
      <c r="E18" s="277"/>
      <c r="F18" s="276"/>
      <c r="G18" s="277"/>
      <c r="H18" s="223"/>
      <c r="I18" s="278"/>
      <c r="J18" s="278"/>
      <c r="K18" s="277"/>
      <c r="L18" s="278"/>
    </row>
    <row r="19" spans="1:12" s="2" customFormat="1">
      <c r="A19" s="277"/>
      <c r="C19" s="126" t="s">
        <v>1347</v>
      </c>
      <c r="D19" s="262"/>
      <c r="E19" s="277"/>
      <c r="F19" s="276"/>
      <c r="G19" s="277"/>
      <c r="H19" s="223"/>
      <c r="I19" s="278"/>
      <c r="J19" s="278"/>
      <c r="K19" s="277"/>
      <c r="L19" s="278"/>
    </row>
    <row r="20" spans="1:12" s="2" customFormat="1">
      <c r="A20" s="277"/>
      <c r="C20" s="127" t="s">
        <v>1348</v>
      </c>
      <c r="D20" s="262"/>
      <c r="E20" s="277"/>
      <c r="F20" s="276"/>
      <c r="G20" s="277"/>
      <c r="H20" s="223"/>
      <c r="I20" s="278"/>
      <c r="J20" s="278"/>
      <c r="K20" s="277"/>
      <c r="L20" s="278"/>
    </row>
    <row r="21" spans="1:12" s="2" customFormat="1">
      <c r="C21" s="204"/>
      <c r="D21" s="220"/>
      <c r="H21" s="78"/>
      <c r="I21" s="481"/>
    </row>
    <row r="22" spans="1:12" s="2" customFormat="1">
      <c r="C22" s="205"/>
      <c r="D22" s="206"/>
      <c r="H22" s="78"/>
      <c r="I22" s="481"/>
    </row>
    <row r="23" spans="1:12" s="2" customFormat="1">
      <c r="C23" s="205"/>
      <c r="D23" s="206"/>
      <c r="H23" s="78"/>
      <c r="I23" s="481"/>
    </row>
    <row r="24" spans="1:12" s="2" customFormat="1">
      <c r="C24" s="205"/>
      <c r="D24" s="206"/>
      <c r="H24" s="78"/>
      <c r="I24" s="481"/>
    </row>
    <row r="25" spans="1:12" s="2" customFormat="1">
      <c r="C25" s="205"/>
      <c r="D25" s="206"/>
      <c r="H25" s="78"/>
      <c r="I25" s="481"/>
    </row>
    <row r="26" spans="1:12">
      <c r="C26" s="205"/>
      <c r="D26" s="207"/>
    </row>
  </sheetData>
  <conditionalFormatting sqref="H5">
    <cfRule type="cellIs" dxfId="99" priority="1" operator="lessThan">
      <formula>0</formula>
    </cfRule>
    <cfRule type="cellIs" dxfId="98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4" firstPageNumber="0" fitToHeight="0" orientation="landscape" r:id="rId1"/>
  <headerFoot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Arkusz11">
    <tabColor theme="3" tint="0.59999389629810485"/>
    <pageSetUpPr fitToPage="1"/>
  </sheetPr>
  <dimension ref="A1:L22"/>
  <sheetViews>
    <sheetView topLeftCell="A4" zoomScaleNormal="100" workbookViewId="0">
      <selection activeCell="A18" sqref="A18:XFD22"/>
    </sheetView>
  </sheetViews>
  <sheetFormatPr defaultColWidth="23.140625" defaultRowHeight="12.75"/>
  <cols>
    <col min="1" max="1" width="5" style="1" customWidth="1"/>
    <col min="2" max="2" width="10.28515625" style="394" customWidth="1"/>
    <col min="3" max="3" width="12.42578125" style="1" customWidth="1"/>
    <col min="4" max="4" width="15.7109375" style="1" customWidth="1"/>
    <col min="5" max="5" width="8.5703125" style="1" customWidth="1"/>
    <col min="6" max="6" width="10.28515625" style="1" customWidth="1"/>
    <col min="7" max="7" width="9.7109375" style="1" customWidth="1"/>
    <col min="8" max="8" width="10" style="1" customWidth="1"/>
    <col min="9" max="9" width="9" style="5" customWidth="1"/>
    <col min="10" max="10" width="11.7109375" style="1" customWidth="1"/>
    <col min="11" max="11" width="6.5703125" style="1" customWidth="1"/>
    <col min="12" max="12" width="14.5703125" style="1" customWidth="1"/>
    <col min="13" max="16384" width="23.140625" style="1"/>
  </cols>
  <sheetData>
    <row r="1" spans="1:12">
      <c r="A1" s="238"/>
      <c r="B1" s="326" t="s">
        <v>607</v>
      </c>
      <c r="C1" s="240" t="str">
        <f ca="1">MID(CELL("nazwa_pliku",C1),FIND("]",CELL("nazwa_pliku",C1),1)+1,100)</f>
        <v>19</v>
      </c>
      <c r="D1" s="204"/>
      <c r="E1" s="330"/>
      <c r="F1" s="204"/>
      <c r="G1" s="330"/>
      <c r="H1" s="330"/>
      <c r="I1" s="331"/>
      <c r="J1" s="245" t="s">
        <v>518</v>
      </c>
      <c r="K1" s="204"/>
      <c r="L1" s="331"/>
    </row>
    <row r="2" spans="1:12">
      <c r="A2" s="279"/>
      <c r="B2" s="324"/>
      <c r="C2" s="279"/>
      <c r="D2" s="204"/>
      <c r="E2" s="330"/>
      <c r="F2" s="204"/>
      <c r="G2" s="330"/>
      <c r="H2" s="330"/>
      <c r="I2" s="331"/>
      <c r="J2" s="331"/>
      <c r="K2" s="204"/>
      <c r="L2" s="331"/>
    </row>
    <row r="3" spans="1:12">
      <c r="A3" s="220"/>
      <c r="B3" s="326"/>
      <c r="C3" s="286"/>
      <c r="D3" s="223"/>
      <c r="E3" s="330"/>
      <c r="F3" s="330"/>
      <c r="G3" s="286"/>
      <c r="H3" s="330"/>
      <c r="I3" s="338"/>
      <c r="J3" s="338"/>
      <c r="K3" s="330"/>
      <c r="L3" s="338"/>
    </row>
    <row r="4" spans="1:12">
      <c r="A4" s="204"/>
      <c r="B4" s="326"/>
      <c r="C4" s="286"/>
      <c r="D4" s="330"/>
      <c r="E4" s="330"/>
      <c r="F4" s="330"/>
      <c r="G4" s="330"/>
      <c r="H4" s="330"/>
      <c r="I4" s="338"/>
      <c r="J4" s="338"/>
      <c r="K4" s="330"/>
      <c r="L4" s="338"/>
    </row>
    <row r="5" spans="1:12" s="3" customFormat="1" ht="89.25">
      <c r="A5" s="247" t="s">
        <v>152</v>
      </c>
      <c r="B5" s="247" t="s">
        <v>1596</v>
      </c>
      <c r="C5" s="248" t="s">
        <v>0</v>
      </c>
      <c r="D5" s="247" t="s">
        <v>1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4</v>
      </c>
      <c r="J5" s="252" t="s">
        <v>5</v>
      </c>
      <c r="K5" s="247" t="s">
        <v>608</v>
      </c>
      <c r="L5" s="252" t="s">
        <v>609</v>
      </c>
    </row>
    <row r="6" spans="1:12" ht="23.45" customHeight="1">
      <c r="A6" s="266">
        <v>1</v>
      </c>
      <c r="B6" s="171" t="s">
        <v>1587</v>
      </c>
      <c r="C6" s="171" t="s">
        <v>510</v>
      </c>
      <c r="D6" s="266" t="s">
        <v>511</v>
      </c>
      <c r="E6" s="266" t="s">
        <v>35</v>
      </c>
      <c r="F6" s="266" t="s">
        <v>208</v>
      </c>
      <c r="G6" s="266" t="s">
        <v>30</v>
      </c>
      <c r="H6" s="300">
        <v>240</v>
      </c>
      <c r="I6" s="267"/>
      <c r="J6" s="267">
        <f>I6*H6</f>
        <v>0</v>
      </c>
      <c r="K6" s="268">
        <v>0.08</v>
      </c>
      <c r="L6" s="267">
        <f>J6*K6+J6</f>
        <v>0</v>
      </c>
    </row>
    <row r="7" spans="1:12">
      <c r="A7" s="261" t="s">
        <v>504</v>
      </c>
      <c r="B7" s="282" t="s">
        <v>504</v>
      </c>
      <c r="C7" s="257" t="s">
        <v>150</v>
      </c>
      <c r="D7" s="257" t="s">
        <v>151</v>
      </c>
      <c r="E7" s="261" t="s">
        <v>504</v>
      </c>
      <c r="F7" s="261" t="s">
        <v>504</v>
      </c>
      <c r="G7" s="261" t="s">
        <v>504</v>
      </c>
      <c r="H7" s="261" t="s">
        <v>504</v>
      </c>
      <c r="I7" s="260" t="s">
        <v>504</v>
      </c>
      <c r="J7" s="301">
        <f>SUM(J6:J6)</f>
        <v>0</v>
      </c>
      <c r="K7" s="261" t="s">
        <v>504</v>
      </c>
      <c r="L7" s="260">
        <f>SUM(L6:L6)</f>
        <v>0</v>
      </c>
    </row>
    <row r="9" spans="1:12">
      <c r="B9" s="242"/>
      <c r="C9" s="204" t="s">
        <v>319</v>
      </c>
      <c r="D9" s="220"/>
    </row>
    <row r="10" spans="1:12">
      <c r="B10" s="482"/>
      <c r="C10" s="127" t="s">
        <v>445</v>
      </c>
      <c r="D10" s="220"/>
    </row>
    <row r="11" spans="1:12">
      <c r="B11" s="482"/>
      <c r="C11" s="127" t="s">
        <v>320</v>
      </c>
      <c r="D11" s="220"/>
    </row>
    <row r="12" spans="1:12">
      <c r="B12" s="482"/>
      <c r="C12" s="127" t="s">
        <v>321</v>
      </c>
      <c r="D12" s="220"/>
    </row>
    <row r="13" spans="1:12">
      <c r="B13" s="482"/>
      <c r="C13" s="127" t="s">
        <v>1351</v>
      </c>
      <c r="D13" s="220"/>
    </row>
    <row r="14" spans="1:12">
      <c r="B14" s="482"/>
      <c r="C14" s="126" t="s">
        <v>606</v>
      </c>
      <c r="D14" s="220"/>
    </row>
    <row r="15" spans="1:12">
      <c r="B15" s="483"/>
      <c r="C15" s="126" t="s">
        <v>1347</v>
      </c>
      <c r="D15" s="262"/>
    </row>
    <row r="16" spans="1:12">
      <c r="B16" s="483"/>
      <c r="C16" s="127" t="s">
        <v>1348</v>
      </c>
      <c r="D16" s="262"/>
    </row>
    <row r="17" spans="2:4">
      <c r="B17" s="483"/>
      <c r="C17" s="204"/>
      <c r="D17" s="220"/>
    </row>
    <row r="18" spans="2:4">
      <c r="B18" s="483"/>
      <c r="C18" s="205"/>
      <c r="D18" s="206"/>
    </row>
    <row r="19" spans="2:4">
      <c r="C19" s="205"/>
      <c r="D19" s="206"/>
    </row>
    <row r="20" spans="2:4">
      <c r="C20" s="205"/>
      <c r="D20" s="206"/>
    </row>
    <row r="21" spans="2:4">
      <c r="C21" s="205"/>
      <c r="D21" s="206"/>
    </row>
    <row r="22" spans="2:4">
      <c r="C22" s="205"/>
      <c r="D22" s="207"/>
    </row>
  </sheetData>
  <conditionalFormatting sqref="H5">
    <cfRule type="cellIs" dxfId="97" priority="1" operator="lessThan">
      <formula>0</formula>
    </cfRule>
    <cfRule type="cellIs" dxfId="9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8" firstPageNumber="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4">
    <tabColor theme="3" tint="0.59999389629810485"/>
    <pageSetUpPr fitToPage="1"/>
  </sheetPr>
  <dimension ref="A1:L63"/>
  <sheetViews>
    <sheetView zoomScale="86" zoomScaleNormal="86" workbookViewId="0">
      <selection activeCell="A2" sqref="A2:XFD4"/>
    </sheetView>
  </sheetViews>
  <sheetFormatPr defaultColWidth="8.85546875" defaultRowHeight="12.75"/>
  <cols>
    <col min="1" max="1" width="4.85546875" style="1" customWidth="1"/>
    <col min="2" max="2" width="10.7109375" style="1" customWidth="1"/>
    <col min="3" max="3" width="13.140625" style="302" customWidth="1"/>
    <col min="4" max="4" width="17.5703125" style="393" customWidth="1"/>
    <col min="5" max="5" width="12.28515625" style="1" customWidth="1"/>
    <col min="6" max="6" width="11.85546875" style="1" customWidth="1"/>
    <col min="7" max="7" width="12.85546875" style="1" customWidth="1"/>
    <col min="8" max="8" width="12.28515625" style="10" customWidth="1"/>
    <col min="9" max="9" width="9.140625" style="494" customWidth="1"/>
    <col min="10" max="10" width="10.28515625" style="1" customWidth="1"/>
    <col min="11" max="11" width="6.5703125" style="1" customWidth="1"/>
    <col min="12" max="12" width="12" style="1" customWidth="1"/>
    <col min="13" max="16384" width="8.85546875" style="1"/>
  </cols>
  <sheetData>
    <row r="1" spans="1:12">
      <c r="A1" s="238"/>
      <c r="B1" s="78" t="s">
        <v>607</v>
      </c>
      <c r="C1" s="269" t="str">
        <f ca="1">MID(CELL("nazwa_pliku",C1),FIND("]",CELL("nazwa_pliku",C1),1)+1,100)</f>
        <v>2</v>
      </c>
      <c r="D1" s="337"/>
      <c r="J1" s="160" t="s">
        <v>518</v>
      </c>
    </row>
    <row r="3" spans="1:12">
      <c r="D3" s="160"/>
    </row>
    <row r="5" spans="1:12" s="3" customFormat="1" ht="42.6" customHeight="1">
      <c r="A5" s="247" t="s">
        <v>152</v>
      </c>
      <c r="B5" s="247" t="s">
        <v>1596</v>
      </c>
      <c r="C5" s="248" t="s">
        <v>0</v>
      </c>
      <c r="D5" s="247" t="s">
        <v>1</v>
      </c>
      <c r="E5" s="249" t="s">
        <v>2</v>
      </c>
      <c r="F5" s="247" t="s">
        <v>3</v>
      </c>
      <c r="G5" s="250" t="s">
        <v>1294</v>
      </c>
      <c r="H5" s="251" t="s">
        <v>1295</v>
      </c>
      <c r="I5" s="495" t="s">
        <v>1658</v>
      </c>
      <c r="J5" s="252" t="s">
        <v>5</v>
      </c>
      <c r="K5" s="247" t="s">
        <v>608</v>
      </c>
      <c r="L5" s="252" t="s">
        <v>609</v>
      </c>
    </row>
    <row r="6" spans="1:12">
      <c r="A6" s="375">
        <v>1</v>
      </c>
      <c r="B6" s="376"/>
      <c r="C6" s="376" t="s">
        <v>350</v>
      </c>
      <c r="D6" s="377" t="s">
        <v>351</v>
      </c>
      <c r="E6" s="378" t="s">
        <v>17</v>
      </c>
      <c r="F6" s="375" t="s">
        <v>352</v>
      </c>
      <c r="G6" s="375" t="s">
        <v>40</v>
      </c>
      <c r="H6" s="379">
        <v>2</v>
      </c>
      <c r="I6" s="380">
        <v>0</v>
      </c>
      <c r="J6" s="380">
        <f>H6*I6</f>
        <v>0</v>
      </c>
      <c r="K6" s="381">
        <v>0.08</v>
      </c>
      <c r="L6" s="380">
        <f t="shared" ref="L6:L47" si="0">J6*K6+J6</f>
        <v>0</v>
      </c>
    </row>
    <row r="7" spans="1:12">
      <c r="A7" s="375">
        <f>A6+1</f>
        <v>2</v>
      </c>
      <c r="B7" s="376"/>
      <c r="C7" s="376" t="s">
        <v>353</v>
      </c>
      <c r="D7" s="377" t="s">
        <v>354</v>
      </c>
      <c r="E7" s="382" t="s">
        <v>35</v>
      </c>
      <c r="F7" s="375" t="s">
        <v>355</v>
      </c>
      <c r="G7" s="375" t="s">
        <v>40</v>
      </c>
      <c r="H7" s="379">
        <v>100</v>
      </c>
      <c r="I7" s="380">
        <v>0</v>
      </c>
      <c r="J7" s="380">
        <f t="shared" ref="J7:J47" si="1">H7*I7</f>
        <v>0</v>
      </c>
      <c r="K7" s="381">
        <v>0.08</v>
      </c>
      <c r="L7" s="380">
        <f t="shared" si="0"/>
        <v>0</v>
      </c>
    </row>
    <row r="8" spans="1:12" ht="25.5">
      <c r="A8" s="375">
        <f t="shared" ref="A8:A47" si="2">A7+1</f>
        <v>3</v>
      </c>
      <c r="B8" s="376"/>
      <c r="C8" s="376" t="s">
        <v>356</v>
      </c>
      <c r="D8" s="377" t="s">
        <v>354</v>
      </c>
      <c r="E8" s="382" t="s">
        <v>8</v>
      </c>
      <c r="F8" s="375" t="s">
        <v>9</v>
      </c>
      <c r="G8" s="375" t="s">
        <v>14</v>
      </c>
      <c r="H8" s="379">
        <v>10</v>
      </c>
      <c r="I8" s="380">
        <v>0</v>
      </c>
      <c r="J8" s="380">
        <f t="shared" si="1"/>
        <v>0</v>
      </c>
      <c r="K8" s="381">
        <v>0.08</v>
      </c>
      <c r="L8" s="380">
        <f t="shared" si="0"/>
        <v>0</v>
      </c>
    </row>
    <row r="9" spans="1:12" ht="25.5">
      <c r="A9" s="375">
        <f t="shared" si="2"/>
        <v>4</v>
      </c>
      <c r="B9" s="376"/>
      <c r="C9" s="376" t="s">
        <v>359</v>
      </c>
      <c r="D9" s="385" t="s">
        <v>358</v>
      </c>
      <c r="E9" s="382" t="s">
        <v>104</v>
      </c>
      <c r="F9" s="375" t="s">
        <v>212</v>
      </c>
      <c r="G9" s="375" t="s">
        <v>14</v>
      </c>
      <c r="H9" s="383">
        <v>1</v>
      </c>
      <c r="I9" s="380">
        <v>0</v>
      </c>
      <c r="J9" s="380">
        <f t="shared" si="1"/>
        <v>0</v>
      </c>
      <c r="K9" s="381">
        <v>0.08</v>
      </c>
      <c r="L9" s="380">
        <f t="shared" si="0"/>
        <v>0</v>
      </c>
    </row>
    <row r="10" spans="1:12" ht="25.5">
      <c r="A10" s="375">
        <f t="shared" si="2"/>
        <v>5</v>
      </c>
      <c r="B10" s="376"/>
      <c r="C10" s="376" t="s">
        <v>359</v>
      </c>
      <c r="D10" s="377" t="s">
        <v>358</v>
      </c>
      <c r="E10" s="382" t="s">
        <v>12</v>
      </c>
      <c r="F10" s="375" t="s">
        <v>20</v>
      </c>
      <c r="G10" s="375" t="s">
        <v>235</v>
      </c>
      <c r="H10" s="379">
        <v>1</v>
      </c>
      <c r="I10" s="380">
        <v>0</v>
      </c>
      <c r="J10" s="380">
        <f t="shared" si="1"/>
        <v>0</v>
      </c>
      <c r="K10" s="381">
        <v>0.08</v>
      </c>
      <c r="L10" s="380">
        <f t="shared" si="0"/>
        <v>0</v>
      </c>
    </row>
    <row r="11" spans="1:12">
      <c r="A11" s="375">
        <f t="shared" si="2"/>
        <v>6</v>
      </c>
      <c r="B11" s="376"/>
      <c r="C11" s="376" t="s">
        <v>370</v>
      </c>
      <c r="D11" s="377" t="s">
        <v>369</v>
      </c>
      <c r="E11" s="382" t="s">
        <v>8</v>
      </c>
      <c r="F11" s="375" t="s">
        <v>21</v>
      </c>
      <c r="G11" s="375" t="s">
        <v>52</v>
      </c>
      <c r="H11" s="379">
        <v>70</v>
      </c>
      <c r="I11" s="380">
        <v>0</v>
      </c>
      <c r="J11" s="380">
        <f t="shared" si="1"/>
        <v>0</v>
      </c>
      <c r="K11" s="381">
        <v>0.08</v>
      </c>
      <c r="L11" s="380">
        <f t="shared" si="0"/>
        <v>0</v>
      </c>
    </row>
    <row r="12" spans="1:12">
      <c r="A12" s="375">
        <f t="shared" si="2"/>
        <v>7</v>
      </c>
      <c r="B12" s="376"/>
      <c r="C12" s="376" t="s">
        <v>368</v>
      </c>
      <c r="D12" s="377" t="s">
        <v>369</v>
      </c>
      <c r="E12" s="382" t="s">
        <v>35</v>
      </c>
      <c r="F12" s="375" t="s">
        <v>254</v>
      </c>
      <c r="G12" s="375" t="s">
        <v>30</v>
      </c>
      <c r="H12" s="379">
        <v>140</v>
      </c>
      <c r="I12" s="380">
        <v>0</v>
      </c>
      <c r="J12" s="380">
        <f t="shared" si="1"/>
        <v>0</v>
      </c>
      <c r="K12" s="381">
        <v>0.08</v>
      </c>
      <c r="L12" s="380">
        <f t="shared" si="0"/>
        <v>0</v>
      </c>
    </row>
    <row r="13" spans="1:12">
      <c r="A13" s="375">
        <f t="shared" si="2"/>
        <v>8</v>
      </c>
      <c r="B13" s="376"/>
      <c r="C13" s="376" t="s">
        <v>371</v>
      </c>
      <c r="D13" s="377" t="s">
        <v>369</v>
      </c>
      <c r="E13" s="382" t="s">
        <v>8</v>
      </c>
      <c r="F13" s="375" t="s">
        <v>311</v>
      </c>
      <c r="G13" s="375" t="s">
        <v>52</v>
      </c>
      <c r="H13" s="379">
        <v>50</v>
      </c>
      <c r="I13" s="380">
        <v>0</v>
      </c>
      <c r="J13" s="380">
        <f t="shared" si="1"/>
        <v>0</v>
      </c>
      <c r="K13" s="381">
        <v>0.08</v>
      </c>
      <c r="L13" s="380">
        <f t="shared" si="0"/>
        <v>0</v>
      </c>
    </row>
    <row r="14" spans="1:12">
      <c r="A14" s="375">
        <f t="shared" si="2"/>
        <v>9</v>
      </c>
      <c r="B14" s="376"/>
      <c r="C14" s="390" t="s">
        <v>1422</v>
      </c>
      <c r="D14" s="171" t="s">
        <v>487</v>
      </c>
      <c r="E14" s="317" t="s">
        <v>488</v>
      </c>
      <c r="F14" s="171" t="s">
        <v>489</v>
      </c>
      <c r="G14" s="266" t="s">
        <v>31</v>
      </c>
      <c r="H14" s="282">
        <v>70</v>
      </c>
      <c r="I14" s="380">
        <v>0</v>
      </c>
      <c r="J14" s="380">
        <f t="shared" si="1"/>
        <v>0</v>
      </c>
      <c r="K14" s="381">
        <v>0.08</v>
      </c>
      <c r="L14" s="380">
        <f t="shared" si="0"/>
        <v>0</v>
      </c>
    </row>
    <row r="15" spans="1:12">
      <c r="A15" s="375">
        <f t="shared" si="2"/>
        <v>10</v>
      </c>
      <c r="B15" s="376"/>
      <c r="C15" s="390" t="s">
        <v>1422</v>
      </c>
      <c r="D15" s="171" t="s">
        <v>487</v>
      </c>
      <c r="E15" s="317" t="s">
        <v>488</v>
      </c>
      <c r="F15" s="171" t="s">
        <v>490</v>
      </c>
      <c r="G15" s="266" t="s">
        <v>31</v>
      </c>
      <c r="H15" s="282">
        <v>950</v>
      </c>
      <c r="I15" s="380">
        <v>0</v>
      </c>
      <c r="J15" s="380">
        <f t="shared" si="1"/>
        <v>0</v>
      </c>
      <c r="K15" s="381">
        <v>0.08</v>
      </c>
      <c r="L15" s="380">
        <f t="shared" si="0"/>
        <v>0</v>
      </c>
    </row>
    <row r="16" spans="1:12">
      <c r="A16" s="375">
        <f t="shared" si="2"/>
        <v>11</v>
      </c>
      <c r="B16" s="376"/>
      <c r="C16" s="390" t="s">
        <v>1422</v>
      </c>
      <c r="D16" s="171" t="s">
        <v>487</v>
      </c>
      <c r="E16" s="317" t="s">
        <v>488</v>
      </c>
      <c r="F16" s="171" t="s">
        <v>491</v>
      </c>
      <c r="G16" s="266" t="s">
        <v>31</v>
      </c>
      <c r="H16" s="261">
        <v>140</v>
      </c>
      <c r="I16" s="380">
        <v>0</v>
      </c>
      <c r="J16" s="380">
        <f t="shared" si="1"/>
        <v>0</v>
      </c>
      <c r="K16" s="381">
        <v>0.08</v>
      </c>
      <c r="L16" s="380">
        <f t="shared" si="0"/>
        <v>0</v>
      </c>
    </row>
    <row r="17" spans="1:12">
      <c r="A17" s="375">
        <f t="shared" si="2"/>
        <v>12</v>
      </c>
      <c r="B17" s="376"/>
      <c r="C17" s="390" t="s">
        <v>1422</v>
      </c>
      <c r="D17" s="171" t="s">
        <v>487</v>
      </c>
      <c r="E17" s="317" t="s">
        <v>488</v>
      </c>
      <c r="F17" s="171" t="s">
        <v>492</v>
      </c>
      <c r="G17" s="266" t="s">
        <v>31</v>
      </c>
      <c r="H17" s="261">
        <v>140</v>
      </c>
      <c r="I17" s="380">
        <v>0</v>
      </c>
      <c r="J17" s="380">
        <f t="shared" si="1"/>
        <v>0</v>
      </c>
      <c r="K17" s="381">
        <v>0.08</v>
      </c>
      <c r="L17" s="380">
        <f t="shared" si="0"/>
        <v>0</v>
      </c>
    </row>
    <row r="18" spans="1:12">
      <c r="A18" s="375">
        <f t="shared" si="2"/>
        <v>13</v>
      </c>
      <c r="B18" s="376"/>
      <c r="C18" s="390" t="s">
        <v>1422</v>
      </c>
      <c r="D18" s="171" t="s">
        <v>487</v>
      </c>
      <c r="E18" s="317" t="s">
        <v>488</v>
      </c>
      <c r="F18" s="171" t="s">
        <v>493</v>
      </c>
      <c r="G18" s="266" t="s">
        <v>31</v>
      </c>
      <c r="H18" s="261">
        <v>20</v>
      </c>
      <c r="I18" s="380">
        <v>0</v>
      </c>
      <c r="J18" s="380">
        <f t="shared" si="1"/>
        <v>0</v>
      </c>
      <c r="K18" s="381">
        <v>0.08</v>
      </c>
      <c r="L18" s="380">
        <f t="shared" si="0"/>
        <v>0</v>
      </c>
    </row>
    <row r="19" spans="1:12">
      <c r="A19" s="375">
        <f t="shared" si="2"/>
        <v>14</v>
      </c>
      <c r="B19" s="376"/>
      <c r="C19" s="376" t="s">
        <v>1423</v>
      </c>
      <c r="D19" s="377" t="s">
        <v>372</v>
      </c>
      <c r="E19" s="382" t="s">
        <v>8</v>
      </c>
      <c r="F19" s="375" t="s">
        <v>53</v>
      </c>
      <c r="G19" s="375" t="s">
        <v>14</v>
      </c>
      <c r="H19" s="379">
        <v>1</v>
      </c>
      <c r="I19" s="380">
        <v>0</v>
      </c>
      <c r="J19" s="380">
        <f t="shared" si="1"/>
        <v>0</v>
      </c>
      <c r="K19" s="381">
        <v>0.08</v>
      </c>
      <c r="L19" s="380">
        <f t="shared" si="0"/>
        <v>0</v>
      </c>
    </row>
    <row r="20" spans="1:12">
      <c r="A20" s="375">
        <f t="shared" si="2"/>
        <v>15</v>
      </c>
      <c r="B20" s="376"/>
      <c r="C20" s="376" t="s">
        <v>1423</v>
      </c>
      <c r="D20" s="377" t="s">
        <v>372</v>
      </c>
      <c r="E20" s="382" t="s">
        <v>8</v>
      </c>
      <c r="F20" s="375" t="s">
        <v>77</v>
      </c>
      <c r="G20" s="375" t="s">
        <v>14</v>
      </c>
      <c r="H20" s="379">
        <v>1</v>
      </c>
      <c r="I20" s="380">
        <v>0</v>
      </c>
      <c r="J20" s="380">
        <f t="shared" si="1"/>
        <v>0</v>
      </c>
      <c r="K20" s="381">
        <v>0.08</v>
      </c>
      <c r="L20" s="380">
        <f t="shared" si="0"/>
        <v>0</v>
      </c>
    </row>
    <row r="21" spans="1:12">
      <c r="A21" s="375">
        <f t="shared" si="2"/>
        <v>16</v>
      </c>
      <c r="B21" s="376"/>
      <c r="C21" s="376" t="s">
        <v>1423</v>
      </c>
      <c r="D21" s="377" t="s">
        <v>372</v>
      </c>
      <c r="E21" s="382" t="s">
        <v>8</v>
      </c>
      <c r="F21" s="375" t="s">
        <v>373</v>
      </c>
      <c r="G21" s="375" t="s">
        <v>14</v>
      </c>
      <c r="H21" s="379">
        <v>1</v>
      </c>
      <c r="I21" s="380">
        <v>0</v>
      </c>
      <c r="J21" s="380">
        <f t="shared" si="1"/>
        <v>0</v>
      </c>
      <c r="K21" s="381">
        <v>0.08</v>
      </c>
      <c r="L21" s="380">
        <f t="shared" si="0"/>
        <v>0</v>
      </c>
    </row>
    <row r="22" spans="1:12">
      <c r="A22" s="375">
        <f t="shared" si="2"/>
        <v>17</v>
      </c>
      <c r="B22" s="376"/>
      <c r="C22" s="376" t="s">
        <v>1423</v>
      </c>
      <c r="D22" s="377" t="s">
        <v>372</v>
      </c>
      <c r="E22" s="382" t="s">
        <v>8</v>
      </c>
      <c r="F22" s="375" t="s">
        <v>156</v>
      </c>
      <c r="G22" s="375" t="s">
        <v>14</v>
      </c>
      <c r="H22" s="379">
        <v>1</v>
      </c>
      <c r="I22" s="380">
        <v>0</v>
      </c>
      <c r="J22" s="380">
        <f t="shared" si="1"/>
        <v>0</v>
      </c>
      <c r="K22" s="381">
        <v>0.08</v>
      </c>
      <c r="L22" s="380">
        <f t="shared" si="0"/>
        <v>0</v>
      </c>
    </row>
    <row r="23" spans="1:12" ht="38.25">
      <c r="A23" s="375">
        <f t="shared" si="2"/>
        <v>18</v>
      </c>
      <c r="B23" s="384"/>
      <c r="C23" s="384" t="s">
        <v>374</v>
      </c>
      <c r="D23" s="385" t="s">
        <v>375</v>
      </c>
      <c r="E23" s="386" t="s">
        <v>376</v>
      </c>
      <c r="F23" s="387" t="s">
        <v>377</v>
      </c>
      <c r="G23" s="387" t="s">
        <v>235</v>
      </c>
      <c r="H23" s="379">
        <v>8</v>
      </c>
      <c r="I23" s="380">
        <v>0</v>
      </c>
      <c r="J23" s="380">
        <f t="shared" si="1"/>
        <v>0</v>
      </c>
      <c r="K23" s="381">
        <v>0.08</v>
      </c>
      <c r="L23" s="380">
        <f t="shared" si="0"/>
        <v>0</v>
      </c>
    </row>
    <row r="24" spans="1:12" ht="38.25">
      <c r="A24" s="375">
        <f t="shared" si="2"/>
        <v>19</v>
      </c>
      <c r="B24" s="309"/>
      <c r="C24" s="309" t="s">
        <v>378</v>
      </c>
      <c r="D24" s="310" t="s">
        <v>375</v>
      </c>
      <c r="E24" s="311" t="s">
        <v>376</v>
      </c>
      <c r="F24" s="285" t="s">
        <v>379</v>
      </c>
      <c r="G24" s="285" t="s">
        <v>31</v>
      </c>
      <c r="H24" s="282">
        <v>4</v>
      </c>
      <c r="I24" s="380">
        <v>0</v>
      </c>
      <c r="J24" s="380">
        <f t="shared" si="1"/>
        <v>0</v>
      </c>
      <c r="K24" s="381">
        <v>0.08</v>
      </c>
      <c r="L24" s="380">
        <f t="shared" si="0"/>
        <v>0</v>
      </c>
    </row>
    <row r="25" spans="1:12" ht="38.25">
      <c r="A25" s="375">
        <f t="shared" si="2"/>
        <v>20</v>
      </c>
      <c r="B25" s="384"/>
      <c r="C25" s="384" t="s">
        <v>380</v>
      </c>
      <c r="D25" s="385" t="s">
        <v>381</v>
      </c>
      <c r="E25" s="386" t="s">
        <v>376</v>
      </c>
      <c r="F25" s="387" t="s">
        <v>377</v>
      </c>
      <c r="G25" s="387" t="s">
        <v>235</v>
      </c>
      <c r="H25" s="379">
        <v>3</v>
      </c>
      <c r="I25" s="380">
        <v>0</v>
      </c>
      <c r="J25" s="380">
        <f t="shared" si="1"/>
        <v>0</v>
      </c>
      <c r="K25" s="381">
        <v>0.08</v>
      </c>
      <c r="L25" s="380">
        <f t="shared" si="0"/>
        <v>0</v>
      </c>
    </row>
    <row r="26" spans="1:12" ht="38.25">
      <c r="A26" s="375">
        <f t="shared" si="2"/>
        <v>21</v>
      </c>
      <c r="B26" s="309"/>
      <c r="C26" s="309" t="s">
        <v>383</v>
      </c>
      <c r="D26" s="310" t="s">
        <v>384</v>
      </c>
      <c r="E26" s="311" t="s">
        <v>376</v>
      </c>
      <c r="F26" s="285" t="s">
        <v>377</v>
      </c>
      <c r="G26" s="285" t="s">
        <v>31</v>
      </c>
      <c r="H26" s="312">
        <v>4</v>
      </c>
      <c r="I26" s="380">
        <v>0</v>
      </c>
      <c r="J26" s="380">
        <f t="shared" si="1"/>
        <v>0</v>
      </c>
      <c r="K26" s="381">
        <v>0.08</v>
      </c>
      <c r="L26" s="380">
        <f t="shared" si="0"/>
        <v>0</v>
      </c>
    </row>
    <row r="27" spans="1:12" ht="25.5">
      <c r="A27" s="375">
        <f t="shared" si="2"/>
        <v>22</v>
      </c>
      <c r="B27" s="376"/>
      <c r="C27" s="376" t="s">
        <v>385</v>
      </c>
      <c r="D27" s="377" t="s">
        <v>386</v>
      </c>
      <c r="E27" s="382" t="s">
        <v>8</v>
      </c>
      <c r="F27" s="375" t="s">
        <v>20</v>
      </c>
      <c r="G27" s="375" t="s">
        <v>27</v>
      </c>
      <c r="H27" s="379">
        <v>1</v>
      </c>
      <c r="I27" s="380">
        <v>0</v>
      </c>
      <c r="J27" s="380">
        <f t="shared" si="1"/>
        <v>0</v>
      </c>
      <c r="K27" s="381">
        <v>0.08</v>
      </c>
      <c r="L27" s="380">
        <f t="shared" si="0"/>
        <v>0</v>
      </c>
    </row>
    <row r="28" spans="1:12" ht="25.5">
      <c r="A28" s="375">
        <f t="shared" si="2"/>
        <v>23</v>
      </c>
      <c r="B28" s="376"/>
      <c r="C28" s="376" t="s">
        <v>387</v>
      </c>
      <c r="D28" s="377" t="s">
        <v>386</v>
      </c>
      <c r="E28" s="382" t="s">
        <v>8</v>
      </c>
      <c r="F28" s="375" t="s">
        <v>388</v>
      </c>
      <c r="G28" s="375" t="s">
        <v>14</v>
      </c>
      <c r="H28" s="379">
        <v>1</v>
      </c>
      <c r="I28" s="380">
        <v>0</v>
      </c>
      <c r="J28" s="380">
        <f t="shared" si="1"/>
        <v>0</v>
      </c>
      <c r="K28" s="381">
        <v>0.08</v>
      </c>
      <c r="L28" s="380">
        <f t="shared" si="0"/>
        <v>0</v>
      </c>
    </row>
    <row r="29" spans="1:12" ht="25.5">
      <c r="A29" s="375">
        <f t="shared" si="2"/>
        <v>24</v>
      </c>
      <c r="B29" s="376"/>
      <c r="C29" s="376" t="s">
        <v>387</v>
      </c>
      <c r="D29" s="377" t="s">
        <v>386</v>
      </c>
      <c r="E29" s="382" t="s">
        <v>8</v>
      </c>
      <c r="F29" s="375" t="s">
        <v>26</v>
      </c>
      <c r="G29" s="375" t="s">
        <v>14</v>
      </c>
      <c r="H29" s="379">
        <v>1</v>
      </c>
      <c r="I29" s="380">
        <v>0</v>
      </c>
      <c r="J29" s="380">
        <f t="shared" si="1"/>
        <v>0</v>
      </c>
      <c r="K29" s="381">
        <v>0.08</v>
      </c>
      <c r="L29" s="380">
        <f t="shared" si="0"/>
        <v>0</v>
      </c>
    </row>
    <row r="30" spans="1:12" ht="25.5">
      <c r="A30" s="375">
        <f t="shared" si="2"/>
        <v>25</v>
      </c>
      <c r="B30" s="376"/>
      <c r="C30" s="376" t="s">
        <v>389</v>
      </c>
      <c r="D30" s="377" t="s">
        <v>390</v>
      </c>
      <c r="E30" s="382" t="s">
        <v>8</v>
      </c>
      <c r="F30" s="375" t="s">
        <v>391</v>
      </c>
      <c r="G30" s="375" t="s">
        <v>50</v>
      </c>
      <c r="H30" s="379">
        <v>24</v>
      </c>
      <c r="I30" s="380">
        <v>0</v>
      </c>
      <c r="J30" s="380">
        <f t="shared" si="1"/>
        <v>0</v>
      </c>
      <c r="K30" s="381">
        <v>0.08</v>
      </c>
      <c r="L30" s="380">
        <f t="shared" si="0"/>
        <v>0</v>
      </c>
    </row>
    <row r="31" spans="1:12" ht="38.25">
      <c r="A31" s="375">
        <f t="shared" si="2"/>
        <v>26</v>
      </c>
      <c r="B31" s="376"/>
      <c r="C31" s="376" t="s">
        <v>392</v>
      </c>
      <c r="D31" s="385" t="s">
        <v>393</v>
      </c>
      <c r="E31" s="382" t="s">
        <v>394</v>
      </c>
      <c r="F31" s="375" t="s">
        <v>395</v>
      </c>
      <c r="G31" s="375" t="s">
        <v>396</v>
      </c>
      <c r="H31" s="389">
        <v>5</v>
      </c>
      <c r="I31" s="380">
        <v>0</v>
      </c>
      <c r="J31" s="380">
        <f t="shared" si="1"/>
        <v>0</v>
      </c>
      <c r="K31" s="381">
        <v>0.08</v>
      </c>
      <c r="L31" s="380">
        <f t="shared" si="0"/>
        <v>0</v>
      </c>
    </row>
    <row r="32" spans="1:12">
      <c r="A32" s="375">
        <f t="shared" si="2"/>
        <v>27</v>
      </c>
      <c r="B32" s="376"/>
      <c r="C32" s="376" t="s">
        <v>1424</v>
      </c>
      <c r="D32" s="377" t="s">
        <v>397</v>
      </c>
      <c r="E32" s="382" t="s">
        <v>8</v>
      </c>
      <c r="F32" s="375" t="s">
        <v>108</v>
      </c>
      <c r="G32" s="375" t="s">
        <v>74</v>
      </c>
      <c r="H32" s="379">
        <v>80</v>
      </c>
      <c r="I32" s="380">
        <v>0</v>
      </c>
      <c r="J32" s="380">
        <f t="shared" si="1"/>
        <v>0</v>
      </c>
      <c r="K32" s="381">
        <v>0.08</v>
      </c>
      <c r="L32" s="380">
        <f t="shared" si="0"/>
        <v>0</v>
      </c>
    </row>
    <row r="33" spans="1:12">
      <c r="A33" s="375">
        <f t="shared" si="2"/>
        <v>28</v>
      </c>
      <c r="B33" s="376"/>
      <c r="C33" s="376" t="s">
        <v>1424</v>
      </c>
      <c r="D33" s="377" t="s">
        <v>397</v>
      </c>
      <c r="E33" s="382" t="s">
        <v>8</v>
      </c>
      <c r="F33" s="375" t="s">
        <v>212</v>
      </c>
      <c r="G33" s="375" t="s">
        <v>115</v>
      </c>
      <c r="H33" s="379">
        <v>160</v>
      </c>
      <c r="I33" s="380">
        <v>0</v>
      </c>
      <c r="J33" s="380">
        <f t="shared" si="1"/>
        <v>0</v>
      </c>
      <c r="K33" s="381">
        <v>0.08</v>
      </c>
      <c r="L33" s="380">
        <f t="shared" si="0"/>
        <v>0</v>
      </c>
    </row>
    <row r="34" spans="1:12">
      <c r="A34" s="375">
        <f t="shared" si="2"/>
        <v>29</v>
      </c>
      <c r="B34" s="375"/>
      <c r="C34" s="376" t="s">
        <v>1424</v>
      </c>
      <c r="D34" s="377" t="s">
        <v>397</v>
      </c>
      <c r="E34" s="375" t="s">
        <v>8</v>
      </c>
      <c r="F34" s="375" t="s">
        <v>15</v>
      </c>
      <c r="G34" s="375" t="s">
        <v>115</v>
      </c>
      <c r="H34" s="379">
        <v>70</v>
      </c>
      <c r="I34" s="380">
        <v>0</v>
      </c>
      <c r="J34" s="380">
        <f t="shared" si="1"/>
        <v>0</v>
      </c>
      <c r="K34" s="381">
        <v>0.08</v>
      </c>
      <c r="L34" s="380">
        <f t="shared" si="0"/>
        <v>0</v>
      </c>
    </row>
    <row r="35" spans="1:12">
      <c r="A35" s="375">
        <f t="shared" si="2"/>
        <v>30</v>
      </c>
      <c r="B35" s="376"/>
      <c r="C35" s="376" t="s">
        <v>1425</v>
      </c>
      <c r="D35" s="377" t="s">
        <v>398</v>
      </c>
      <c r="E35" s="382" t="s">
        <v>8</v>
      </c>
      <c r="F35" s="375" t="s">
        <v>51</v>
      </c>
      <c r="G35" s="375" t="s">
        <v>31</v>
      </c>
      <c r="H35" s="379">
        <v>1</v>
      </c>
      <c r="I35" s="380">
        <v>0</v>
      </c>
      <c r="J35" s="380">
        <f t="shared" si="1"/>
        <v>0</v>
      </c>
      <c r="K35" s="381">
        <v>0.08</v>
      </c>
      <c r="L35" s="380">
        <f t="shared" si="0"/>
        <v>0</v>
      </c>
    </row>
    <row r="36" spans="1:12">
      <c r="A36" s="375">
        <f t="shared" si="2"/>
        <v>31</v>
      </c>
      <c r="B36" s="376"/>
      <c r="C36" s="376" t="s">
        <v>1425</v>
      </c>
      <c r="D36" s="377" t="s">
        <v>398</v>
      </c>
      <c r="E36" s="382" t="s">
        <v>8</v>
      </c>
      <c r="F36" s="375" t="s">
        <v>159</v>
      </c>
      <c r="G36" s="375" t="s">
        <v>31</v>
      </c>
      <c r="H36" s="379">
        <v>1</v>
      </c>
      <c r="I36" s="380">
        <v>0</v>
      </c>
      <c r="J36" s="380">
        <f t="shared" si="1"/>
        <v>0</v>
      </c>
      <c r="K36" s="381">
        <v>0.08</v>
      </c>
      <c r="L36" s="380">
        <f t="shared" si="0"/>
        <v>0</v>
      </c>
    </row>
    <row r="37" spans="1:12">
      <c r="A37" s="375">
        <f t="shared" si="2"/>
        <v>32</v>
      </c>
      <c r="B37" s="376"/>
      <c r="C37" s="376" t="s">
        <v>1426</v>
      </c>
      <c r="D37" s="377" t="s">
        <v>399</v>
      </c>
      <c r="E37" s="382" t="s">
        <v>8</v>
      </c>
      <c r="F37" s="375" t="s">
        <v>401</v>
      </c>
      <c r="G37" s="375" t="s">
        <v>119</v>
      </c>
      <c r="H37" s="389">
        <v>2</v>
      </c>
      <c r="I37" s="380">
        <v>0</v>
      </c>
      <c r="J37" s="380">
        <f t="shared" si="1"/>
        <v>0</v>
      </c>
      <c r="K37" s="381">
        <v>0.08</v>
      </c>
      <c r="L37" s="380">
        <f t="shared" si="0"/>
        <v>0</v>
      </c>
    </row>
    <row r="38" spans="1:12">
      <c r="A38" s="375">
        <f t="shared" si="2"/>
        <v>33</v>
      </c>
      <c r="B38" s="376"/>
      <c r="C38" s="376" t="s">
        <v>1427</v>
      </c>
      <c r="D38" s="377" t="s">
        <v>399</v>
      </c>
      <c r="E38" s="382" t="s">
        <v>8</v>
      </c>
      <c r="F38" s="375" t="s">
        <v>400</v>
      </c>
      <c r="G38" s="375" t="s">
        <v>582</v>
      </c>
      <c r="H38" s="379">
        <v>2</v>
      </c>
      <c r="I38" s="380">
        <v>0</v>
      </c>
      <c r="J38" s="380">
        <f t="shared" si="1"/>
        <v>0</v>
      </c>
      <c r="K38" s="381">
        <v>0.08</v>
      </c>
      <c r="L38" s="380">
        <f t="shared" si="0"/>
        <v>0</v>
      </c>
    </row>
    <row r="39" spans="1:12">
      <c r="A39" s="375">
        <f t="shared" si="2"/>
        <v>34</v>
      </c>
      <c r="B39" s="309"/>
      <c r="C39" s="309" t="s">
        <v>585</v>
      </c>
      <c r="D39" s="285" t="s">
        <v>586</v>
      </c>
      <c r="E39" s="311" t="s">
        <v>107</v>
      </c>
      <c r="F39" s="285" t="s">
        <v>587</v>
      </c>
      <c r="G39" s="285" t="s">
        <v>101</v>
      </c>
      <c r="H39" s="379">
        <v>1</v>
      </c>
      <c r="I39" s="380">
        <v>0</v>
      </c>
      <c r="J39" s="380">
        <f t="shared" si="1"/>
        <v>0</v>
      </c>
      <c r="K39" s="381">
        <v>0.08</v>
      </c>
      <c r="L39" s="380">
        <f t="shared" si="0"/>
        <v>0</v>
      </c>
    </row>
    <row r="40" spans="1:12" ht="25.5">
      <c r="A40" s="375">
        <f t="shared" si="2"/>
        <v>35</v>
      </c>
      <c r="B40" s="376"/>
      <c r="C40" s="376" t="s">
        <v>402</v>
      </c>
      <c r="D40" s="377" t="s">
        <v>403</v>
      </c>
      <c r="E40" s="382" t="s">
        <v>404</v>
      </c>
      <c r="F40" s="375" t="s">
        <v>9</v>
      </c>
      <c r="G40" s="375" t="s">
        <v>18</v>
      </c>
      <c r="H40" s="379">
        <v>10</v>
      </c>
      <c r="I40" s="380">
        <v>0</v>
      </c>
      <c r="J40" s="380">
        <f t="shared" si="1"/>
        <v>0</v>
      </c>
      <c r="K40" s="381">
        <v>0.08</v>
      </c>
      <c r="L40" s="380">
        <f t="shared" si="0"/>
        <v>0</v>
      </c>
    </row>
    <row r="41" spans="1:12" ht="25.5">
      <c r="A41" s="375">
        <f t="shared" si="2"/>
        <v>36</v>
      </c>
      <c r="B41" s="376"/>
      <c r="C41" s="376" t="s">
        <v>402</v>
      </c>
      <c r="D41" s="377" t="s">
        <v>403</v>
      </c>
      <c r="E41" s="382" t="s">
        <v>404</v>
      </c>
      <c r="F41" s="375" t="s">
        <v>11</v>
      </c>
      <c r="G41" s="375" t="s">
        <v>18</v>
      </c>
      <c r="H41" s="379">
        <v>30</v>
      </c>
      <c r="I41" s="380">
        <v>0</v>
      </c>
      <c r="J41" s="380">
        <f t="shared" si="1"/>
        <v>0</v>
      </c>
      <c r="K41" s="381">
        <v>0.08</v>
      </c>
      <c r="L41" s="380">
        <f t="shared" si="0"/>
        <v>0</v>
      </c>
    </row>
    <row r="42" spans="1:12">
      <c r="A42" s="375">
        <f t="shared" si="2"/>
        <v>37</v>
      </c>
      <c r="B42" s="376"/>
      <c r="C42" s="390" t="s">
        <v>405</v>
      </c>
      <c r="D42" s="391" t="s">
        <v>406</v>
      </c>
      <c r="E42" s="317" t="s">
        <v>8</v>
      </c>
      <c r="F42" s="171" t="s">
        <v>26</v>
      </c>
      <c r="G42" s="171" t="s">
        <v>52</v>
      </c>
      <c r="H42" s="282">
        <v>130</v>
      </c>
      <c r="I42" s="380">
        <v>0</v>
      </c>
      <c r="J42" s="380">
        <f t="shared" si="1"/>
        <v>0</v>
      </c>
      <c r="K42" s="381">
        <v>0.08</v>
      </c>
      <c r="L42" s="380">
        <f t="shared" si="0"/>
        <v>0</v>
      </c>
    </row>
    <row r="43" spans="1:12">
      <c r="A43" s="375">
        <f t="shared" si="2"/>
        <v>38</v>
      </c>
      <c r="B43" s="375"/>
      <c r="C43" s="171" t="s">
        <v>410</v>
      </c>
      <c r="D43" s="310" t="s">
        <v>411</v>
      </c>
      <c r="E43" s="171" t="s">
        <v>412</v>
      </c>
      <c r="F43" s="171" t="s">
        <v>413</v>
      </c>
      <c r="G43" s="171" t="s">
        <v>980</v>
      </c>
      <c r="H43" s="282">
        <v>4</v>
      </c>
      <c r="I43" s="380">
        <v>0</v>
      </c>
      <c r="J43" s="380">
        <f t="shared" si="1"/>
        <v>0</v>
      </c>
      <c r="K43" s="381">
        <v>0.08</v>
      </c>
      <c r="L43" s="380">
        <f t="shared" si="0"/>
        <v>0</v>
      </c>
    </row>
    <row r="44" spans="1:12">
      <c r="A44" s="375">
        <f t="shared" si="2"/>
        <v>39</v>
      </c>
      <c r="B44" s="375"/>
      <c r="C44" s="171" t="s">
        <v>414</v>
      </c>
      <c r="D44" s="310" t="s">
        <v>411</v>
      </c>
      <c r="E44" s="171" t="s">
        <v>93</v>
      </c>
      <c r="F44" s="171" t="s">
        <v>415</v>
      </c>
      <c r="G44" s="171" t="s">
        <v>594</v>
      </c>
      <c r="H44" s="282">
        <v>25</v>
      </c>
      <c r="I44" s="380">
        <v>0</v>
      </c>
      <c r="J44" s="380">
        <f t="shared" si="1"/>
        <v>0</v>
      </c>
      <c r="K44" s="381">
        <v>0.08</v>
      </c>
      <c r="L44" s="380">
        <f t="shared" si="0"/>
        <v>0</v>
      </c>
    </row>
    <row r="45" spans="1:12" ht="38.25">
      <c r="A45" s="375">
        <f t="shared" si="2"/>
        <v>40</v>
      </c>
      <c r="B45" s="375"/>
      <c r="C45" s="171" t="s">
        <v>421</v>
      </c>
      <c r="D45" s="310" t="s">
        <v>417</v>
      </c>
      <c r="E45" s="171" t="s">
        <v>8</v>
      </c>
      <c r="F45" s="171" t="s">
        <v>422</v>
      </c>
      <c r="G45" s="171" t="s">
        <v>14</v>
      </c>
      <c r="H45" s="282">
        <v>90</v>
      </c>
      <c r="I45" s="380">
        <v>0</v>
      </c>
      <c r="J45" s="380">
        <f t="shared" si="1"/>
        <v>0</v>
      </c>
      <c r="K45" s="381">
        <v>0.08</v>
      </c>
      <c r="L45" s="380">
        <f t="shared" si="0"/>
        <v>0</v>
      </c>
    </row>
    <row r="46" spans="1:12" ht="38.25">
      <c r="A46" s="375">
        <f t="shared" si="2"/>
        <v>41</v>
      </c>
      <c r="B46" s="375"/>
      <c r="C46" s="375" t="s">
        <v>416</v>
      </c>
      <c r="D46" s="377" t="s">
        <v>417</v>
      </c>
      <c r="E46" s="375" t="s">
        <v>8</v>
      </c>
      <c r="F46" s="375" t="s">
        <v>418</v>
      </c>
      <c r="G46" s="375" t="s">
        <v>14</v>
      </c>
      <c r="H46" s="379">
        <v>25</v>
      </c>
      <c r="I46" s="380">
        <v>0</v>
      </c>
      <c r="J46" s="380">
        <f t="shared" si="1"/>
        <v>0</v>
      </c>
      <c r="K46" s="381">
        <v>0.08</v>
      </c>
      <c r="L46" s="380">
        <f t="shared" si="0"/>
        <v>0</v>
      </c>
    </row>
    <row r="47" spans="1:12" s="2" customFormat="1" ht="38.25">
      <c r="A47" s="375">
        <f t="shared" si="2"/>
        <v>42</v>
      </c>
      <c r="B47" s="375"/>
      <c r="C47" s="376" t="s">
        <v>419</v>
      </c>
      <c r="D47" s="431" t="s">
        <v>417</v>
      </c>
      <c r="E47" s="375" t="s">
        <v>420</v>
      </c>
      <c r="F47" s="375" t="s">
        <v>418</v>
      </c>
      <c r="G47" s="375" t="s">
        <v>14</v>
      </c>
      <c r="H47" s="379">
        <v>2</v>
      </c>
      <c r="I47" s="380">
        <v>0</v>
      </c>
      <c r="J47" s="380">
        <f t="shared" si="1"/>
        <v>0</v>
      </c>
      <c r="K47" s="381">
        <v>0.08</v>
      </c>
      <c r="L47" s="380">
        <f t="shared" si="0"/>
        <v>0</v>
      </c>
    </row>
    <row r="48" spans="1:12">
      <c r="A48" s="300" t="s">
        <v>150</v>
      </c>
      <c r="B48" s="432" t="s">
        <v>150</v>
      </c>
      <c r="C48" s="257" t="s">
        <v>150</v>
      </c>
      <c r="D48" s="194" t="s">
        <v>151</v>
      </c>
      <c r="E48" s="433" t="s">
        <v>150</v>
      </c>
      <c r="F48" s="300" t="s">
        <v>150</v>
      </c>
      <c r="G48" s="300" t="s">
        <v>150</v>
      </c>
      <c r="H48" s="300" t="s">
        <v>150</v>
      </c>
      <c r="I48" s="392"/>
      <c r="J48" s="392">
        <f>SUM(J6:J47)</f>
        <v>0</v>
      </c>
      <c r="K48" s="392" t="s">
        <v>150</v>
      </c>
      <c r="L48" s="392">
        <f>SUM(L6:L47)</f>
        <v>0</v>
      </c>
    </row>
    <row r="49" spans="1:12">
      <c r="A49" s="434"/>
      <c r="B49" s="434"/>
      <c r="C49" s="435"/>
      <c r="D49" s="435"/>
      <c r="E49" s="434"/>
      <c r="F49" s="434"/>
      <c r="G49" s="434"/>
      <c r="H49" s="434"/>
      <c r="I49" s="497"/>
      <c r="J49" s="436"/>
      <c r="K49" s="436"/>
      <c r="L49" s="436"/>
    </row>
    <row r="50" spans="1:12">
      <c r="C50" s="204" t="s">
        <v>319</v>
      </c>
      <c r="D50" s="220"/>
    </row>
    <row r="51" spans="1:12">
      <c r="C51" s="127" t="s">
        <v>445</v>
      </c>
      <c r="D51" s="220"/>
    </row>
    <row r="52" spans="1:12">
      <c r="C52" s="127" t="s">
        <v>320</v>
      </c>
      <c r="D52" s="220"/>
    </row>
    <row r="53" spans="1:12">
      <c r="C53" s="127" t="s">
        <v>321</v>
      </c>
      <c r="D53" s="220"/>
    </row>
    <row r="54" spans="1:12">
      <c r="C54" s="127" t="s">
        <v>1351</v>
      </c>
      <c r="D54" s="220"/>
    </row>
    <row r="55" spans="1:12">
      <c r="C55" s="126" t="s">
        <v>606</v>
      </c>
      <c r="D55" s="220"/>
    </row>
    <row r="56" spans="1:12">
      <c r="C56" s="126" t="s">
        <v>1347</v>
      </c>
      <c r="D56" s="262"/>
    </row>
    <row r="57" spans="1:12">
      <c r="C57" s="127" t="s">
        <v>1348</v>
      </c>
      <c r="D57" s="262"/>
    </row>
    <row r="58" spans="1:12">
      <c r="C58" s="204"/>
      <c r="D58" s="220"/>
    </row>
    <row r="59" spans="1:12">
      <c r="C59" s="205"/>
      <c r="D59" s="206"/>
    </row>
    <row r="60" spans="1:12">
      <c r="C60" s="205"/>
      <c r="D60" s="206"/>
    </row>
    <row r="61" spans="1:12">
      <c r="C61" s="205"/>
      <c r="D61" s="206"/>
    </row>
    <row r="62" spans="1:12">
      <c r="C62" s="205"/>
      <c r="D62" s="206"/>
    </row>
    <row r="63" spans="1:12">
      <c r="C63" s="205"/>
      <c r="D63" s="207"/>
    </row>
  </sheetData>
  <conditionalFormatting sqref="H48:H49 H6:H42">
    <cfRule type="cellIs" dxfId="163" priority="5" operator="lessThan">
      <formula>0</formula>
    </cfRule>
    <cfRule type="cellIs" dxfId="162" priority="6" operator="lessThan">
      <formula>0</formula>
    </cfRule>
  </conditionalFormatting>
  <conditionalFormatting sqref="H5">
    <cfRule type="cellIs" dxfId="161" priority="1" operator="lessThan">
      <formula>0</formula>
    </cfRule>
    <cfRule type="cellIs" dxfId="160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3" fitToHeight="0" orientation="landscape" r:id="rId1"/>
  <headerFooter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7DC8C-344E-4A53-9224-A8C3F798B692}">
  <sheetPr>
    <tabColor theme="3" tint="0.59999389629810485"/>
    <pageSetUpPr fitToPage="1"/>
  </sheetPr>
  <dimension ref="A1:L23"/>
  <sheetViews>
    <sheetView topLeftCell="A13" zoomScaleNormal="100" workbookViewId="0">
      <selection activeCell="A19" sqref="A19:XFD24"/>
    </sheetView>
  </sheetViews>
  <sheetFormatPr defaultColWidth="8.5703125" defaultRowHeight="12.75"/>
  <cols>
    <col min="1" max="1" width="6.28515625" style="263" customWidth="1"/>
    <col min="2" max="2" width="11.7109375" style="263" customWidth="1"/>
    <col min="3" max="3" width="11.42578125" style="263" customWidth="1"/>
    <col min="4" max="4" width="16.7109375" style="263" customWidth="1"/>
    <col min="5" max="5" width="10.140625" style="263" customWidth="1"/>
    <col min="6" max="6" width="8.28515625" style="263" customWidth="1"/>
    <col min="7" max="7" width="12.140625" style="263" customWidth="1"/>
    <col min="8" max="8" width="11.5703125" style="263" customWidth="1"/>
    <col min="9" max="9" width="8.5703125" style="485"/>
    <col min="10" max="10" width="12.28515625" style="263" customWidth="1"/>
    <col min="11" max="11" width="8.5703125" style="263"/>
    <col min="12" max="12" width="9.140625" style="263" customWidth="1"/>
    <col min="13" max="16384" width="8.5703125" style="263"/>
  </cols>
  <sheetData>
    <row r="1" spans="1:12">
      <c r="A1" s="238"/>
      <c r="B1" s="239" t="s">
        <v>607</v>
      </c>
      <c r="C1" s="240" t="str">
        <f ca="1">MID(CELL("nazwa_pliku",C1),FIND("]",CELL("nazwa_pliku",C1),1)+1,100)</f>
        <v>20</v>
      </c>
      <c r="D1" s="241"/>
      <c r="E1" s="242"/>
      <c r="F1" s="242"/>
      <c r="G1" s="241"/>
      <c r="H1" s="243"/>
      <c r="I1" s="244"/>
      <c r="J1" s="245" t="s">
        <v>518</v>
      </c>
      <c r="K1" s="241"/>
      <c r="L1" s="244"/>
    </row>
    <row r="2" spans="1:12">
      <c r="A2" s="241"/>
      <c r="B2" s="241"/>
      <c r="C2" s="241"/>
      <c r="D2" s="241"/>
      <c r="E2" s="242"/>
      <c r="F2" s="242"/>
      <c r="G2" s="241"/>
      <c r="H2" s="243"/>
      <c r="I2" s="244"/>
      <c r="J2" s="244"/>
      <c r="K2" s="241"/>
      <c r="L2" s="244"/>
    </row>
    <row r="3" spans="1:12" ht="27" customHeight="1">
      <c r="A3" s="241"/>
      <c r="B3" s="241"/>
      <c r="C3" s="241"/>
      <c r="D3" s="223"/>
      <c r="E3" s="242"/>
      <c r="F3" s="242"/>
      <c r="G3" s="484"/>
      <c r="H3" s="243"/>
      <c r="I3" s="244"/>
      <c r="J3" s="244"/>
      <c r="K3" s="241"/>
      <c r="L3" s="244"/>
    </row>
    <row r="4" spans="1:12">
      <c r="A4" s="246"/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</row>
    <row r="5" spans="1:12" s="265" customFormat="1" ht="63.75">
      <c r="A5" s="247" t="s">
        <v>152</v>
      </c>
      <c r="B5" s="247" t="s">
        <v>1596</v>
      </c>
      <c r="C5" s="248" t="s">
        <v>0</v>
      </c>
      <c r="D5" s="247" t="s">
        <v>1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1658</v>
      </c>
      <c r="J5" s="252" t="s">
        <v>5</v>
      </c>
      <c r="K5" s="247" t="s">
        <v>608</v>
      </c>
      <c r="L5" s="252" t="s">
        <v>609</v>
      </c>
    </row>
    <row r="6" spans="1:12" s="265" customFormat="1" ht="38.25">
      <c r="A6" s="212">
        <v>1</v>
      </c>
      <c r="B6" s="315" t="s">
        <v>1588</v>
      </c>
      <c r="C6" s="315" t="s">
        <v>1172</v>
      </c>
      <c r="D6" s="316" t="s">
        <v>233</v>
      </c>
      <c r="E6" s="317" t="s">
        <v>35</v>
      </c>
      <c r="F6" s="316" t="s">
        <v>234</v>
      </c>
      <c r="G6" s="316" t="s">
        <v>31</v>
      </c>
      <c r="H6" s="312">
        <v>800</v>
      </c>
      <c r="I6" s="283"/>
      <c r="J6" s="283">
        <f>H6*I6</f>
        <v>0</v>
      </c>
      <c r="K6" s="318">
        <v>0.08</v>
      </c>
      <c r="L6" s="283">
        <f t="shared" ref="L6:L7" si="0">J6*K6+J6</f>
        <v>0</v>
      </c>
    </row>
    <row r="7" spans="1:12" ht="38.25">
      <c r="A7" s="212">
        <v>2</v>
      </c>
      <c r="B7" s="315" t="s">
        <v>1589</v>
      </c>
      <c r="C7" s="315" t="s">
        <v>1172</v>
      </c>
      <c r="D7" s="316" t="s">
        <v>233</v>
      </c>
      <c r="E7" s="317" t="s">
        <v>35</v>
      </c>
      <c r="F7" s="316" t="s">
        <v>236</v>
      </c>
      <c r="G7" s="316" t="s">
        <v>31</v>
      </c>
      <c r="H7" s="319">
        <v>380</v>
      </c>
      <c r="I7" s="283"/>
      <c r="J7" s="283">
        <f>H7*I7</f>
        <v>0</v>
      </c>
      <c r="K7" s="318">
        <v>0.08</v>
      </c>
      <c r="L7" s="283">
        <f t="shared" si="0"/>
        <v>0</v>
      </c>
    </row>
    <row r="8" spans="1:12">
      <c r="A8" s="256" t="s">
        <v>150</v>
      </c>
      <c r="B8" s="256" t="s">
        <v>150</v>
      </c>
      <c r="C8" s="257" t="s">
        <v>150</v>
      </c>
      <c r="D8" s="257" t="s">
        <v>151</v>
      </c>
      <c r="E8" s="258" t="s">
        <v>150</v>
      </c>
      <c r="F8" s="258" t="s">
        <v>150</v>
      </c>
      <c r="G8" s="256" t="s">
        <v>150</v>
      </c>
      <c r="H8" s="256" t="s">
        <v>150</v>
      </c>
      <c r="I8" s="260"/>
      <c r="J8" s="260">
        <f>SUM(J6:J7)</f>
        <v>0</v>
      </c>
      <c r="K8" s="261" t="s">
        <v>150</v>
      </c>
      <c r="L8" s="260">
        <f>SUM(L6:L7)</f>
        <v>0</v>
      </c>
    </row>
    <row r="9" spans="1:12">
      <c r="A9" s="241"/>
      <c r="B9" s="241"/>
      <c r="C9" s="241"/>
      <c r="D9" s="241"/>
      <c r="E9" s="242"/>
      <c r="F9" s="242"/>
      <c r="G9" s="241"/>
      <c r="H9" s="243"/>
      <c r="I9" s="244"/>
      <c r="J9" s="244"/>
      <c r="K9" s="241"/>
      <c r="L9" s="244"/>
    </row>
    <row r="10" spans="1:12">
      <c r="A10" s="241"/>
      <c r="C10" s="204" t="s">
        <v>319</v>
      </c>
      <c r="D10" s="220"/>
      <c r="E10" s="241"/>
      <c r="F10" s="242"/>
      <c r="G10" s="241"/>
      <c r="H10" s="243"/>
      <c r="I10" s="244"/>
      <c r="J10" s="244"/>
      <c r="K10" s="241"/>
      <c r="L10" s="244"/>
    </row>
    <row r="11" spans="1:12">
      <c r="A11" s="241"/>
      <c r="C11" s="127" t="s">
        <v>445</v>
      </c>
      <c r="D11" s="220"/>
      <c r="E11" s="241"/>
      <c r="F11" s="242"/>
      <c r="G11" s="241"/>
      <c r="H11" s="243"/>
      <c r="I11" s="244"/>
      <c r="J11" s="244"/>
      <c r="K11" s="241"/>
      <c r="L11" s="244"/>
    </row>
    <row r="12" spans="1:12">
      <c r="A12" s="241"/>
      <c r="C12" s="127" t="s">
        <v>320</v>
      </c>
      <c r="D12" s="220"/>
      <c r="E12" s="241"/>
      <c r="F12" s="242"/>
      <c r="G12" s="241"/>
      <c r="H12" s="243"/>
      <c r="I12" s="244"/>
      <c r="J12" s="244"/>
      <c r="K12" s="241"/>
      <c r="L12" s="244"/>
    </row>
    <row r="13" spans="1:12">
      <c r="A13" s="241"/>
      <c r="C13" s="127" t="s">
        <v>321</v>
      </c>
      <c r="D13" s="220"/>
      <c r="E13" s="241"/>
      <c r="F13" s="242"/>
      <c r="G13" s="241"/>
      <c r="H13" s="243"/>
      <c r="I13" s="244"/>
      <c r="J13" s="244"/>
      <c r="K13" s="241"/>
      <c r="L13" s="244"/>
    </row>
    <row r="14" spans="1:12">
      <c r="A14" s="241"/>
      <c r="C14" s="127" t="s">
        <v>1351</v>
      </c>
      <c r="D14" s="220"/>
      <c r="E14" s="241"/>
      <c r="F14" s="242"/>
      <c r="G14" s="241"/>
      <c r="H14" s="243"/>
      <c r="I14" s="244"/>
      <c r="J14" s="244"/>
      <c r="K14" s="241"/>
      <c r="L14" s="244"/>
    </row>
    <row r="15" spans="1:12" ht="10.9" customHeight="1">
      <c r="A15" s="241"/>
      <c r="C15" s="126" t="s">
        <v>606</v>
      </c>
      <c r="D15" s="220"/>
      <c r="E15" s="241"/>
      <c r="F15" s="242"/>
      <c r="G15" s="241"/>
      <c r="H15" s="243"/>
      <c r="I15" s="244"/>
      <c r="J15" s="244"/>
      <c r="K15" s="241"/>
      <c r="L15" s="244"/>
    </row>
    <row r="16" spans="1:12">
      <c r="C16" s="126" t="s">
        <v>1347</v>
      </c>
      <c r="D16" s="262"/>
    </row>
    <row r="17" spans="2:4">
      <c r="C17" s="127" t="s">
        <v>1348</v>
      </c>
      <c r="D17" s="262"/>
    </row>
    <row r="18" spans="2:4">
      <c r="C18" s="204"/>
      <c r="D18" s="220"/>
    </row>
    <row r="19" spans="2:4">
      <c r="C19" s="205"/>
      <c r="D19" s="206"/>
    </row>
    <row r="20" spans="2:4">
      <c r="B20" s="264"/>
      <c r="C20" s="205"/>
      <c r="D20" s="206"/>
    </row>
    <row r="21" spans="2:4">
      <c r="C21" s="205"/>
      <c r="D21" s="206"/>
    </row>
    <row r="22" spans="2:4">
      <c r="C22" s="205"/>
      <c r="D22" s="206"/>
    </row>
    <row r="23" spans="2:4">
      <c r="C23" s="205"/>
      <c r="D23" s="207"/>
    </row>
  </sheetData>
  <conditionalFormatting sqref="H6:H7">
    <cfRule type="cellIs" dxfId="95" priority="15" operator="lessThan">
      <formula>0</formula>
    </cfRule>
    <cfRule type="cellIs" dxfId="94" priority="16" operator="lessThan">
      <formula>0</formula>
    </cfRule>
  </conditionalFormatting>
  <conditionalFormatting sqref="H5">
    <cfRule type="cellIs" dxfId="93" priority="1" operator="lessThan">
      <formula>0</formula>
    </cfRule>
    <cfRule type="cellIs" dxfId="92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87220-75CB-4AF2-9EC5-13C4A7E7C799}">
  <sheetPr>
    <tabColor theme="3" tint="0.59999389629810485"/>
    <pageSetUpPr fitToPage="1"/>
  </sheetPr>
  <dimension ref="A1:L23"/>
  <sheetViews>
    <sheetView zoomScale="122" zoomScaleNormal="122" workbookViewId="0">
      <selection activeCell="D26" sqref="D26"/>
    </sheetView>
  </sheetViews>
  <sheetFormatPr defaultColWidth="22.140625" defaultRowHeight="12.75"/>
  <cols>
    <col min="1" max="1" width="5.28515625" style="158" customWidth="1"/>
    <col min="2" max="2" width="10.42578125" style="2" customWidth="1"/>
    <col min="3" max="3" width="15.85546875" style="158" customWidth="1"/>
    <col min="4" max="4" width="17.5703125" style="167" customWidth="1"/>
    <col min="5" max="5" width="10.140625" style="158" customWidth="1"/>
    <col min="6" max="6" width="9.85546875" style="6" customWidth="1"/>
    <col min="7" max="7" width="9.28515625" style="158" customWidth="1"/>
    <col min="8" max="8" width="9.5703125" style="270" customWidth="1"/>
    <col min="9" max="9" width="10.42578125" style="164" customWidth="1"/>
    <col min="10" max="10" width="10.28515625" style="158" customWidth="1"/>
    <col min="11" max="11" width="9.140625" style="158" customWidth="1"/>
    <col min="12" max="12" width="13.28515625" style="158" customWidth="1"/>
    <col min="13" max="16384" width="22.140625" style="1"/>
  </cols>
  <sheetData>
    <row r="1" spans="1:12">
      <c r="A1" s="155"/>
      <c r="B1" s="156" t="s">
        <v>607</v>
      </c>
      <c r="C1" s="269" t="str">
        <f ca="1">MID(CELL("nazwa_pliku",C1),FIND("]",CELL("nazwa_pliku",C1),1)+1,100)</f>
        <v>21</v>
      </c>
      <c r="D1" s="158"/>
      <c r="J1" s="160" t="s">
        <v>518</v>
      </c>
    </row>
    <row r="3" spans="1:12">
      <c r="A3" s="165"/>
      <c r="B3" s="164"/>
      <c r="C3" s="166"/>
      <c r="D3" s="160"/>
      <c r="E3" s="166"/>
      <c r="F3" s="396"/>
      <c r="G3" s="166"/>
      <c r="H3" s="271"/>
      <c r="J3" s="166"/>
      <c r="K3" s="166"/>
      <c r="L3" s="166"/>
    </row>
    <row r="4" spans="1:12">
      <c r="A4" s="166"/>
      <c r="B4" s="164"/>
      <c r="C4" s="166"/>
      <c r="E4" s="166"/>
      <c r="F4" s="167"/>
      <c r="G4" s="166"/>
      <c r="H4" s="271"/>
      <c r="J4" s="166"/>
      <c r="K4" s="166"/>
      <c r="L4" s="166"/>
    </row>
    <row r="5" spans="1:12" s="3" customFormat="1" ht="89.25">
      <c r="A5" s="247" t="s">
        <v>152</v>
      </c>
      <c r="B5" s="247" t="s">
        <v>1596</v>
      </c>
      <c r="C5" s="248" t="s">
        <v>0</v>
      </c>
      <c r="D5" s="247" t="s">
        <v>1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1658</v>
      </c>
      <c r="J5" s="252" t="s">
        <v>5</v>
      </c>
      <c r="K5" s="247" t="s">
        <v>608</v>
      </c>
      <c r="L5" s="252" t="s">
        <v>609</v>
      </c>
    </row>
    <row r="6" spans="1:12">
      <c r="A6" s="212">
        <v>1</v>
      </c>
      <c r="B6" s="171"/>
      <c r="C6" s="272" t="s">
        <v>63</v>
      </c>
      <c r="D6" s="212" t="s">
        <v>64</v>
      </c>
      <c r="E6" s="313" t="s">
        <v>8</v>
      </c>
      <c r="F6" s="212" t="s">
        <v>65</v>
      </c>
      <c r="G6" s="212" t="s">
        <v>66</v>
      </c>
      <c r="H6" s="253">
        <v>8</v>
      </c>
      <c r="I6" s="254"/>
      <c r="J6" s="254">
        <f>H6*I6</f>
        <v>0</v>
      </c>
      <c r="K6" s="255">
        <v>0.08</v>
      </c>
      <c r="L6" s="254">
        <f t="shared" ref="L6:L7" si="0">J6*K6+J6</f>
        <v>0</v>
      </c>
    </row>
    <row r="7" spans="1:12">
      <c r="A7" s="212">
        <v>2</v>
      </c>
      <c r="B7" s="171"/>
      <c r="C7" s="272" t="s">
        <v>63</v>
      </c>
      <c r="D7" s="212" t="s">
        <v>64</v>
      </c>
      <c r="E7" s="313" t="s">
        <v>8</v>
      </c>
      <c r="F7" s="212" t="s">
        <v>159</v>
      </c>
      <c r="G7" s="212" t="s">
        <v>66</v>
      </c>
      <c r="H7" s="253">
        <v>5</v>
      </c>
      <c r="I7" s="254"/>
      <c r="J7" s="254">
        <f>H7*I7</f>
        <v>0</v>
      </c>
      <c r="K7" s="255">
        <v>0.08</v>
      </c>
      <c r="L7" s="254">
        <f t="shared" si="0"/>
        <v>0</v>
      </c>
    </row>
    <row r="8" spans="1:12" s="314" customFormat="1">
      <c r="A8" s="194" t="s">
        <v>150</v>
      </c>
      <c r="B8" s="194" t="s">
        <v>150</v>
      </c>
      <c r="C8" s="257" t="s">
        <v>150</v>
      </c>
      <c r="D8" s="257" t="s">
        <v>151</v>
      </c>
      <c r="E8" s="194" t="s">
        <v>150</v>
      </c>
      <c r="F8" s="194" t="s">
        <v>150</v>
      </c>
      <c r="G8" s="194" t="s">
        <v>150</v>
      </c>
      <c r="H8" s="194" t="s">
        <v>150</v>
      </c>
      <c r="I8" s="275"/>
      <c r="J8" s="275">
        <f>SUM(J6:J7)</f>
        <v>0</v>
      </c>
      <c r="K8" s="194" t="s">
        <v>150</v>
      </c>
      <c r="L8" s="275">
        <f>SUM(L6:L7)</f>
        <v>0</v>
      </c>
    </row>
    <row r="10" spans="1:12">
      <c r="C10" s="204" t="s">
        <v>319</v>
      </c>
      <c r="D10" s="220"/>
    </row>
    <row r="11" spans="1:12">
      <c r="C11" s="127" t="s">
        <v>445</v>
      </c>
      <c r="D11" s="220"/>
    </row>
    <row r="12" spans="1:12">
      <c r="C12" s="127" t="s">
        <v>320</v>
      </c>
      <c r="D12" s="220"/>
    </row>
    <row r="13" spans="1:12">
      <c r="C13" s="127" t="s">
        <v>321</v>
      </c>
      <c r="D13" s="220"/>
    </row>
    <row r="14" spans="1:12">
      <c r="C14" s="127" t="s">
        <v>1351</v>
      </c>
      <c r="D14" s="220"/>
    </row>
    <row r="15" spans="1:12" s="263" customFormat="1">
      <c r="A15" s="241"/>
      <c r="C15" s="126" t="s">
        <v>606</v>
      </c>
      <c r="D15" s="220"/>
      <c r="E15" s="242"/>
      <c r="F15" s="242"/>
      <c r="G15" s="241"/>
      <c r="H15" s="243"/>
      <c r="I15" s="244"/>
      <c r="J15" s="244"/>
      <c r="K15" s="241"/>
      <c r="L15" s="244"/>
    </row>
    <row r="16" spans="1:12">
      <c r="C16" s="126" t="s">
        <v>1347</v>
      </c>
      <c r="D16" s="262"/>
    </row>
    <row r="17" spans="3:4">
      <c r="C17" s="127" t="s">
        <v>1348</v>
      </c>
      <c r="D17" s="262"/>
    </row>
    <row r="18" spans="3:4">
      <c r="C18" s="204"/>
      <c r="D18" s="220"/>
    </row>
    <row r="19" spans="3:4">
      <c r="C19" s="205"/>
      <c r="D19" s="206"/>
    </row>
    <row r="20" spans="3:4">
      <c r="C20" s="205"/>
      <c r="D20" s="206"/>
    </row>
    <row r="21" spans="3:4">
      <c r="C21" s="205"/>
      <c r="D21" s="206"/>
    </row>
    <row r="22" spans="3:4">
      <c r="C22" s="205"/>
      <c r="D22" s="206"/>
    </row>
    <row r="23" spans="3:4">
      <c r="C23" s="205"/>
      <c r="D23" s="207"/>
    </row>
  </sheetData>
  <conditionalFormatting sqref="H6:H14 H16:H1048576">
    <cfRule type="cellIs" dxfId="85" priority="3" operator="lessThan">
      <formula>0</formula>
    </cfRule>
    <cfRule type="cellIs" dxfId="84" priority="4" operator="lessThan">
      <formula>0</formula>
    </cfRule>
  </conditionalFormatting>
  <conditionalFormatting sqref="H5">
    <cfRule type="cellIs" dxfId="83" priority="1" operator="lessThan">
      <formula>0</formula>
    </cfRule>
    <cfRule type="cellIs" dxfId="82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5" firstPageNumber="0" fitToHeight="0" orientation="landscape" r:id="rId1"/>
  <headerFooter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3A7CC-1FE7-4748-B261-E7CC0A7E0827}">
  <sheetPr>
    <tabColor theme="3" tint="0.59999389629810485"/>
    <pageSetUpPr fitToPage="1"/>
  </sheetPr>
  <dimension ref="A1:L24"/>
  <sheetViews>
    <sheetView topLeftCell="A7" zoomScaleNormal="100" workbookViewId="0">
      <selection activeCell="A20" sqref="A20:XFD24"/>
    </sheetView>
  </sheetViews>
  <sheetFormatPr defaultColWidth="8.5703125" defaultRowHeight="12.75"/>
  <cols>
    <col min="1" max="1" width="6.28515625" style="263" customWidth="1"/>
    <col min="2" max="2" width="11.85546875" style="263" customWidth="1"/>
    <col min="3" max="3" width="11.42578125" style="263" customWidth="1"/>
    <col min="4" max="4" width="16.7109375" style="263" customWidth="1"/>
    <col min="5" max="5" width="10.140625" style="263" customWidth="1"/>
    <col min="6" max="6" width="6.7109375" style="263" customWidth="1"/>
    <col min="7" max="7" width="12.140625" style="263" customWidth="1"/>
    <col min="8" max="8" width="11.7109375" style="263" customWidth="1"/>
    <col min="9" max="9" width="8.5703125" style="485"/>
    <col min="10" max="10" width="8.7109375" style="263" customWidth="1"/>
    <col min="11" max="11" width="8.5703125" style="263"/>
    <col min="12" max="12" width="9.140625" style="263" customWidth="1"/>
    <col min="13" max="16384" width="8.5703125" style="263"/>
  </cols>
  <sheetData>
    <row r="1" spans="1:12">
      <c r="A1" s="238"/>
      <c r="B1" s="239" t="s">
        <v>607</v>
      </c>
      <c r="C1" s="240" t="str">
        <f ca="1">MID(CELL("nazwa_pliku",C1),FIND("]",CELL("nazwa_pliku",C1),1)+1,100)</f>
        <v>22</v>
      </c>
      <c r="D1" s="241"/>
      <c r="E1" s="242"/>
      <c r="F1" s="242"/>
      <c r="G1" s="241"/>
      <c r="H1" s="243"/>
      <c r="I1" s="244"/>
      <c r="J1" s="245" t="s">
        <v>518</v>
      </c>
      <c r="K1" s="241"/>
      <c r="L1" s="244"/>
    </row>
    <row r="2" spans="1:12">
      <c r="A2" s="241"/>
      <c r="B2" s="241"/>
      <c r="C2" s="241"/>
      <c r="D2" s="241"/>
      <c r="E2" s="242"/>
      <c r="F2" s="242"/>
      <c r="G2" s="241"/>
      <c r="H2" s="243"/>
      <c r="I2" s="244"/>
      <c r="J2" s="244"/>
      <c r="K2" s="241"/>
      <c r="L2" s="244"/>
    </row>
    <row r="3" spans="1:12" ht="27" customHeight="1">
      <c r="A3" s="241"/>
      <c r="B3" s="241"/>
      <c r="C3" s="241"/>
      <c r="D3" s="223"/>
      <c r="E3" s="242"/>
      <c r="F3" s="242"/>
      <c r="G3" s="486"/>
      <c r="H3" s="243"/>
      <c r="I3" s="244"/>
      <c r="J3" s="244"/>
      <c r="K3" s="241"/>
      <c r="L3" s="244"/>
    </row>
    <row r="4" spans="1:12">
      <c r="A4" s="246"/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</row>
    <row r="5" spans="1:12" s="265" customFormat="1" ht="63.75">
      <c r="A5" s="247" t="s">
        <v>152</v>
      </c>
      <c r="B5" s="247" t="s">
        <v>1596</v>
      </c>
      <c r="C5" s="248" t="s">
        <v>0</v>
      </c>
      <c r="D5" s="247" t="s">
        <v>1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1654</v>
      </c>
      <c r="J5" s="252" t="s">
        <v>5</v>
      </c>
      <c r="K5" s="247" t="s">
        <v>608</v>
      </c>
      <c r="L5" s="252" t="s">
        <v>609</v>
      </c>
    </row>
    <row r="6" spans="1:12" s="519" customFormat="1">
      <c r="A6" s="452">
        <v>1</v>
      </c>
      <c r="B6" s="452"/>
      <c r="C6" s="451" t="s">
        <v>135</v>
      </c>
      <c r="D6" s="452" t="s">
        <v>136</v>
      </c>
      <c r="E6" s="515" t="s">
        <v>8</v>
      </c>
      <c r="F6" s="452" t="s">
        <v>728</v>
      </c>
      <c r="G6" s="516" t="s">
        <v>137</v>
      </c>
      <c r="H6" s="517">
        <v>25</v>
      </c>
      <c r="I6" s="518"/>
      <c r="J6" s="518">
        <f>I6*H6</f>
        <v>0</v>
      </c>
      <c r="K6" s="520">
        <v>0.08</v>
      </c>
      <c r="L6" s="518">
        <f>J6*K6+J6</f>
        <v>0</v>
      </c>
    </row>
    <row r="7" spans="1:12" s="265" customFormat="1">
      <c r="A7" s="285">
        <v>2</v>
      </c>
      <c r="B7" s="285"/>
      <c r="C7" s="309" t="s">
        <v>135</v>
      </c>
      <c r="D7" s="310" t="s">
        <v>136</v>
      </c>
      <c r="E7" s="311" t="s">
        <v>8</v>
      </c>
      <c r="F7" s="285" t="s">
        <v>49</v>
      </c>
      <c r="G7" s="285" t="s">
        <v>137</v>
      </c>
      <c r="H7" s="312">
        <v>30</v>
      </c>
      <c r="I7" s="487"/>
      <c r="J7" s="254">
        <f>I7*H7</f>
        <v>0</v>
      </c>
      <c r="K7" s="255">
        <v>0.08</v>
      </c>
      <c r="L7" s="518">
        <f t="shared" ref="L7:L8" si="0">J7*K7+J7</f>
        <v>0</v>
      </c>
    </row>
    <row r="8" spans="1:12" s="265" customFormat="1">
      <c r="A8" s="212">
        <v>3</v>
      </c>
      <c r="B8" s="171"/>
      <c r="C8" s="212" t="s">
        <v>135</v>
      </c>
      <c r="D8" s="212" t="s">
        <v>136</v>
      </c>
      <c r="E8" s="212" t="s">
        <v>8</v>
      </c>
      <c r="F8" s="212" t="s">
        <v>20</v>
      </c>
      <c r="G8" s="212" t="s">
        <v>137</v>
      </c>
      <c r="H8" s="253">
        <v>30</v>
      </c>
      <c r="I8" s="469"/>
      <c r="J8" s="254">
        <f>I8*H8</f>
        <v>0</v>
      </c>
      <c r="K8" s="255">
        <v>0.08</v>
      </c>
      <c r="L8" s="518">
        <f t="shared" si="0"/>
        <v>0</v>
      </c>
    </row>
    <row r="9" spans="1:12">
      <c r="A9" s="256" t="s">
        <v>150</v>
      </c>
      <c r="B9" s="256" t="s">
        <v>150</v>
      </c>
      <c r="C9" s="257" t="s">
        <v>150</v>
      </c>
      <c r="D9" s="257" t="s">
        <v>151</v>
      </c>
      <c r="E9" s="258" t="s">
        <v>150</v>
      </c>
      <c r="F9" s="258" t="s">
        <v>150</v>
      </c>
      <c r="G9" s="256" t="s">
        <v>150</v>
      </c>
      <c r="H9" s="256" t="s">
        <v>150</v>
      </c>
      <c r="I9" s="259"/>
      <c r="J9" s="260">
        <f>SUM(J6:J8)</f>
        <v>0</v>
      </c>
      <c r="K9" s="261" t="s">
        <v>150</v>
      </c>
      <c r="L9" s="260">
        <f>SUM(L6:L8)</f>
        <v>0</v>
      </c>
    </row>
    <row r="10" spans="1:12">
      <c r="A10" s="241"/>
      <c r="B10" s="241"/>
      <c r="C10" s="241"/>
      <c r="D10" s="241"/>
      <c r="E10" s="242"/>
      <c r="F10" s="242"/>
      <c r="G10" s="241"/>
      <c r="H10" s="243"/>
      <c r="I10" s="244"/>
      <c r="J10" s="244"/>
      <c r="K10" s="241"/>
      <c r="L10" s="244"/>
    </row>
    <row r="11" spans="1:12">
      <c r="A11" s="241"/>
      <c r="C11" s="204" t="s">
        <v>319</v>
      </c>
      <c r="D11" s="220"/>
      <c r="E11" s="242"/>
      <c r="F11" s="242"/>
      <c r="G11" s="241"/>
      <c r="H11" s="243"/>
      <c r="I11" s="244"/>
      <c r="J11" s="244"/>
      <c r="K11" s="241"/>
      <c r="L11" s="244"/>
    </row>
    <row r="12" spans="1:12">
      <c r="A12" s="241"/>
      <c r="C12" s="127" t="s">
        <v>445</v>
      </c>
      <c r="D12" s="220"/>
      <c r="E12" s="242"/>
      <c r="F12" s="242"/>
      <c r="G12" s="241"/>
      <c r="H12" s="243"/>
      <c r="I12" s="244"/>
      <c r="J12" s="244"/>
      <c r="K12" s="241"/>
      <c r="L12" s="244"/>
    </row>
    <row r="13" spans="1:12">
      <c r="A13" s="241"/>
      <c r="C13" s="127" t="s">
        <v>320</v>
      </c>
      <c r="D13" s="220"/>
      <c r="E13" s="242"/>
      <c r="F13" s="242"/>
      <c r="G13" s="241"/>
      <c r="H13" s="243"/>
      <c r="I13" s="244"/>
      <c r="J13" s="244"/>
      <c r="K13" s="241"/>
      <c r="L13" s="244"/>
    </row>
    <row r="14" spans="1:12">
      <c r="A14" s="241"/>
      <c r="C14" s="127" t="s">
        <v>321</v>
      </c>
      <c r="D14" s="220"/>
      <c r="E14" s="242"/>
      <c r="F14" s="242"/>
      <c r="G14" s="241"/>
      <c r="H14" s="243"/>
      <c r="I14" s="244"/>
      <c r="J14" s="244"/>
      <c r="K14" s="241"/>
      <c r="L14" s="244"/>
    </row>
    <row r="15" spans="1:12">
      <c r="A15" s="241"/>
      <c r="C15" s="127" t="s">
        <v>1351</v>
      </c>
      <c r="D15" s="220"/>
      <c r="E15" s="242"/>
      <c r="F15" s="242"/>
      <c r="G15" s="241"/>
      <c r="H15" s="243"/>
      <c r="I15" s="244"/>
      <c r="J15" s="244"/>
      <c r="K15" s="241"/>
      <c r="L15" s="244"/>
    </row>
    <row r="16" spans="1:12" ht="10.9" customHeight="1">
      <c r="A16" s="241"/>
      <c r="C16" s="126" t="s">
        <v>606</v>
      </c>
      <c r="D16" s="220"/>
      <c r="E16" s="242"/>
      <c r="F16" s="242"/>
      <c r="G16" s="241"/>
      <c r="H16" s="243"/>
      <c r="I16" s="244"/>
      <c r="J16" s="244"/>
      <c r="K16" s="241"/>
      <c r="L16" s="244"/>
    </row>
    <row r="17" spans="2:4">
      <c r="C17" s="126" t="s">
        <v>1347</v>
      </c>
      <c r="D17" s="262"/>
    </row>
    <row r="18" spans="2:4">
      <c r="C18" s="127" t="s">
        <v>1348</v>
      </c>
      <c r="D18" s="262"/>
    </row>
    <row r="19" spans="2:4">
      <c r="C19" s="204"/>
      <c r="D19" s="220"/>
    </row>
    <row r="20" spans="2:4">
      <c r="C20" s="205"/>
      <c r="D20" s="206"/>
    </row>
    <row r="21" spans="2:4">
      <c r="B21" s="264"/>
      <c r="C21" s="205"/>
      <c r="D21" s="206"/>
    </row>
    <row r="22" spans="2:4">
      <c r="C22" s="205"/>
      <c r="D22" s="206"/>
    </row>
    <row r="23" spans="2:4">
      <c r="C23" s="205"/>
      <c r="D23" s="206"/>
    </row>
    <row r="24" spans="2:4">
      <c r="C24" s="205"/>
      <c r="D24" s="207"/>
    </row>
  </sheetData>
  <conditionalFormatting sqref="H7">
    <cfRule type="cellIs" dxfId="91" priority="13" operator="lessThan">
      <formula>0</formula>
    </cfRule>
    <cfRule type="cellIs" dxfId="90" priority="14" operator="lessThan">
      <formula>0</formula>
    </cfRule>
  </conditionalFormatting>
  <conditionalFormatting sqref="H8">
    <cfRule type="cellIs" dxfId="89" priority="11" operator="lessThan">
      <formula>0</formula>
    </cfRule>
    <cfRule type="cellIs" dxfId="88" priority="12" operator="lessThan">
      <formula>0</formula>
    </cfRule>
  </conditionalFormatting>
  <conditionalFormatting sqref="H5:H6">
    <cfRule type="cellIs" dxfId="87" priority="1" operator="lessThan">
      <formula>0</formula>
    </cfRule>
    <cfRule type="cellIs" dxfId="8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9" firstPageNumber="0" fitToHeight="0" orientation="landscape" r:id="rId1"/>
  <headerFooter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3FFCE-BC3A-48FF-B83C-90B1EC2F7E23}">
  <sheetPr>
    <tabColor theme="3" tint="0.59999389629810485"/>
    <pageSetUpPr fitToPage="1"/>
  </sheetPr>
  <dimension ref="A1:L41"/>
  <sheetViews>
    <sheetView topLeftCell="A22" zoomScaleNormal="99" workbookViewId="0">
      <selection activeCell="A36" sqref="A36:XFD42"/>
    </sheetView>
  </sheetViews>
  <sheetFormatPr defaultColWidth="22.140625" defaultRowHeight="12"/>
  <cols>
    <col min="1" max="1" width="5.28515625" style="25" customWidth="1"/>
    <col min="2" max="2" width="9.140625" style="26" customWidth="1"/>
    <col min="3" max="3" width="15.85546875" style="25" customWidth="1"/>
    <col min="4" max="4" width="17.5703125" style="22" customWidth="1"/>
    <col min="5" max="5" width="10.140625" style="25" customWidth="1"/>
    <col min="6" max="6" width="9.85546875" style="28" customWidth="1"/>
    <col min="7" max="7" width="9.28515625" style="25" customWidth="1"/>
    <col min="8" max="8" width="9.85546875" style="30" customWidth="1"/>
    <col min="9" max="9" width="10.42578125" style="20" customWidth="1"/>
    <col min="10" max="10" width="10.28515625" style="25" customWidth="1"/>
    <col min="11" max="11" width="9.140625" style="25" customWidth="1"/>
    <col min="12" max="12" width="13.28515625" style="25" customWidth="1"/>
    <col min="13" max="16384" width="22.140625" style="8"/>
  </cols>
  <sheetData>
    <row r="1" spans="1:12" ht="12.75">
      <c r="A1" s="29"/>
      <c r="B1" s="9" t="s">
        <v>607</v>
      </c>
      <c r="C1" s="229">
        <v>23</v>
      </c>
      <c r="D1" s="25"/>
      <c r="J1" s="245" t="s">
        <v>518</v>
      </c>
    </row>
    <row r="3" spans="1:12" ht="12.75">
      <c r="A3" s="19"/>
      <c r="B3" s="20"/>
      <c r="C3" s="21"/>
      <c r="D3" s="160"/>
      <c r="E3" s="21"/>
      <c r="F3" s="22"/>
      <c r="G3" s="23"/>
      <c r="H3" s="23"/>
      <c r="J3" s="21"/>
      <c r="K3" s="21"/>
      <c r="L3" s="21"/>
    </row>
    <row r="4" spans="1:12">
      <c r="A4" s="21"/>
      <c r="B4" s="20"/>
      <c r="C4" s="21"/>
      <c r="E4" s="21"/>
      <c r="F4" s="22"/>
      <c r="G4" s="21"/>
      <c r="H4" s="23"/>
      <c r="J4" s="21"/>
      <c r="K4" s="21"/>
      <c r="L4" s="21"/>
    </row>
    <row r="5" spans="1:12" s="9" customFormat="1" ht="89.25">
      <c r="A5" s="36" t="s">
        <v>152</v>
      </c>
      <c r="B5" s="247" t="s">
        <v>1596</v>
      </c>
      <c r="C5" s="37" t="s">
        <v>0</v>
      </c>
      <c r="D5" s="36" t="s">
        <v>1</v>
      </c>
      <c r="E5" s="38" t="s">
        <v>2</v>
      </c>
      <c r="F5" s="36" t="s">
        <v>3</v>
      </c>
      <c r="G5" s="96" t="s">
        <v>1173</v>
      </c>
      <c r="H5" s="97" t="s">
        <v>1174</v>
      </c>
      <c r="I5" s="39" t="s">
        <v>4</v>
      </c>
      <c r="J5" s="39" t="s">
        <v>5</v>
      </c>
      <c r="K5" s="36" t="s">
        <v>608</v>
      </c>
      <c r="L5" s="39" t="s">
        <v>609</v>
      </c>
    </row>
    <row r="6" spans="1:12" ht="36">
      <c r="A6" s="40">
        <v>1</v>
      </c>
      <c r="B6" s="419"/>
      <c r="C6" s="111" t="s">
        <v>1356</v>
      </c>
      <c r="D6" s="111" t="s">
        <v>762</v>
      </c>
      <c r="E6" s="111" t="s">
        <v>1355</v>
      </c>
      <c r="F6" s="111" t="s">
        <v>763</v>
      </c>
      <c r="G6" s="111" t="s">
        <v>235</v>
      </c>
      <c r="H6" s="112">
        <v>950</v>
      </c>
      <c r="I6" s="114"/>
      <c r="J6" s="114">
        <f>I6*H6</f>
        <v>0</v>
      </c>
      <c r="K6" s="115">
        <v>0.08</v>
      </c>
      <c r="L6" s="114">
        <f>J6*K6+J6</f>
        <v>0</v>
      </c>
    </row>
    <row r="7" spans="1:12" ht="24">
      <c r="A7" s="40">
        <f>A6+1</f>
        <v>2</v>
      </c>
      <c r="B7" s="99"/>
      <c r="C7" s="61" t="s">
        <v>1507</v>
      </c>
      <c r="D7" s="61" t="s">
        <v>926</v>
      </c>
      <c r="E7" s="61" t="s">
        <v>8</v>
      </c>
      <c r="F7" s="61" t="s">
        <v>928</v>
      </c>
      <c r="G7" s="61" t="s">
        <v>50</v>
      </c>
      <c r="H7" s="42">
        <v>30</v>
      </c>
      <c r="I7" s="114"/>
      <c r="J7" s="114">
        <f t="shared" ref="J7:J25" si="0">I7*H7</f>
        <v>0</v>
      </c>
      <c r="K7" s="115">
        <v>0.08</v>
      </c>
      <c r="L7" s="114">
        <f t="shared" ref="L7:L25" si="1">J7*K7+J7</f>
        <v>0</v>
      </c>
    </row>
    <row r="8" spans="1:12" ht="24">
      <c r="A8" s="40">
        <f t="shared" ref="A8:A25" si="2">A7+1</f>
        <v>3</v>
      </c>
      <c r="B8" s="99"/>
      <c r="C8" s="61" t="s">
        <v>1508</v>
      </c>
      <c r="D8" s="61" t="s">
        <v>926</v>
      </c>
      <c r="E8" s="61" t="s">
        <v>8</v>
      </c>
      <c r="F8" s="61" t="s">
        <v>929</v>
      </c>
      <c r="G8" s="61" t="s">
        <v>50</v>
      </c>
      <c r="H8" s="42">
        <v>25</v>
      </c>
      <c r="I8" s="114"/>
      <c r="J8" s="114">
        <f t="shared" si="0"/>
        <v>0</v>
      </c>
      <c r="K8" s="115">
        <v>0.08</v>
      </c>
      <c r="L8" s="114">
        <f t="shared" si="1"/>
        <v>0</v>
      </c>
    </row>
    <row r="9" spans="1:12" ht="24">
      <c r="A9" s="40">
        <f t="shared" si="2"/>
        <v>4</v>
      </c>
      <c r="B9" s="99"/>
      <c r="C9" s="61" t="s">
        <v>1509</v>
      </c>
      <c r="D9" s="61" t="s">
        <v>926</v>
      </c>
      <c r="E9" s="61" t="s">
        <v>8</v>
      </c>
      <c r="F9" s="61" t="s">
        <v>930</v>
      </c>
      <c r="G9" s="61" t="s">
        <v>50</v>
      </c>
      <c r="H9" s="42">
        <v>30</v>
      </c>
      <c r="I9" s="114"/>
      <c r="J9" s="114">
        <f t="shared" si="0"/>
        <v>0</v>
      </c>
      <c r="K9" s="115">
        <v>0.08</v>
      </c>
      <c r="L9" s="114">
        <f t="shared" si="1"/>
        <v>0</v>
      </c>
    </row>
    <row r="10" spans="1:12">
      <c r="A10" s="40">
        <f t="shared" si="2"/>
        <v>5</v>
      </c>
      <c r="B10" s="99"/>
      <c r="C10" s="40" t="s">
        <v>875</v>
      </c>
      <c r="D10" s="40" t="s">
        <v>221</v>
      </c>
      <c r="E10" s="40" t="s">
        <v>777</v>
      </c>
      <c r="F10" s="40" t="s">
        <v>876</v>
      </c>
      <c r="G10" s="40" t="s">
        <v>111</v>
      </c>
      <c r="H10" s="42">
        <v>50</v>
      </c>
      <c r="I10" s="114"/>
      <c r="J10" s="114">
        <f t="shared" si="0"/>
        <v>0</v>
      </c>
      <c r="K10" s="115">
        <v>0.08</v>
      </c>
      <c r="L10" s="114">
        <f t="shared" si="1"/>
        <v>0</v>
      </c>
    </row>
    <row r="11" spans="1:12">
      <c r="A11" s="40">
        <f t="shared" si="2"/>
        <v>6</v>
      </c>
      <c r="B11" s="99"/>
      <c r="C11" s="61" t="s">
        <v>1496</v>
      </c>
      <c r="D11" s="61" t="s">
        <v>898</v>
      </c>
      <c r="E11" s="61" t="s">
        <v>93</v>
      </c>
      <c r="F11" s="61" t="s">
        <v>1661</v>
      </c>
      <c r="G11" s="61" t="s">
        <v>45</v>
      </c>
      <c r="H11" s="42">
        <v>70</v>
      </c>
      <c r="I11" s="114"/>
      <c r="J11" s="114">
        <f t="shared" si="0"/>
        <v>0</v>
      </c>
      <c r="K11" s="115">
        <v>0.08</v>
      </c>
      <c r="L11" s="114">
        <f t="shared" si="1"/>
        <v>0</v>
      </c>
    </row>
    <row r="12" spans="1:12" ht="24">
      <c r="A12" s="40">
        <f t="shared" si="2"/>
        <v>7</v>
      </c>
      <c r="B12" s="99"/>
      <c r="C12" s="61" t="s">
        <v>1542</v>
      </c>
      <c r="D12" s="61" t="s">
        <v>1031</v>
      </c>
      <c r="E12" s="61" t="s">
        <v>104</v>
      </c>
      <c r="F12" s="61" t="s">
        <v>1032</v>
      </c>
      <c r="G12" s="61" t="s">
        <v>50</v>
      </c>
      <c r="H12" s="42">
        <v>40</v>
      </c>
      <c r="I12" s="114"/>
      <c r="J12" s="114">
        <f t="shared" si="0"/>
        <v>0</v>
      </c>
      <c r="K12" s="115">
        <v>0.08</v>
      </c>
      <c r="L12" s="114">
        <f t="shared" si="1"/>
        <v>0</v>
      </c>
    </row>
    <row r="13" spans="1:12" ht="24">
      <c r="A13" s="40">
        <f t="shared" si="2"/>
        <v>8</v>
      </c>
      <c r="B13" s="99"/>
      <c r="C13" s="63" t="s">
        <v>1503</v>
      </c>
      <c r="D13" s="63" t="s">
        <v>98</v>
      </c>
      <c r="E13" s="61" t="s">
        <v>8</v>
      </c>
      <c r="F13" s="63" t="s">
        <v>20</v>
      </c>
      <c r="G13" s="63" t="s">
        <v>99</v>
      </c>
      <c r="H13" s="42">
        <v>15</v>
      </c>
      <c r="I13" s="114"/>
      <c r="J13" s="114">
        <f t="shared" si="0"/>
        <v>0</v>
      </c>
      <c r="K13" s="115">
        <v>0.08</v>
      </c>
      <c r="L13" s="114">
        <f t="shared" si="1"/>
        <v>0</v>
      </c>
    </row>
    <row r="14" spans="1:12" ht="24">
      <c r="A14" s="40">
        <f t="shared" si="2"/>
        <v>9</v>
      </c>
      <c r="B14" s="99"/>
      <c r="C14" s="61" t="s">
        <v>1521</v>
      </c>
      <c r="D14" s="61" t="s">
        <v>970</v>
      </c>
      <c r="E14" s="61" t="s">
        <v>8</v>
      </c>
      <c r="F14" s="61" t="s">
        <v>100</v>
      </c>
      <c r="G14" s="61" t="s">
        <v>14</v>
      </c>
      <c r="H14" s="42">
        <v>120</v>
      </c>
      <c r="I14" s="114"/>
      <c r="J14" s="114">
        <f t="shared" si="0"/>
        <v>0</v>
      </c>
      <c r="K14" s="115">
        <v>0.08</v>
      </c>
      <c r="L14" s="114">
        <f t="shared" si="1"/>
        <v>0</v>
      </c>
    </row>
    <row r="15" spans="1:12" ht="24">
      <c r="A15" s="40">
        <f t="shared" si="2"/>
        <v>10</v>
      </c>
      <c r="B15" s="99"/>
      <c r="C15" s="61" t="s">
        <v>1523</v>
      </c>
      <c r="D15" s="61" t="s">
        <v>970</v>
      </c>
      <c r="E15" s="61" t="s">
        <v>8</v>
      </c>
      <c r="F15" s="61" t="s">
        <v>972</v>
      </c>
      <c r="G15" s="61" t="s">
        <v>14</v>
      </c>
      <c r="H15" s="42">
        <v>50</v>
      </c>
      <c r="I15" s="114"/>
      <c r="J15" s="114">
        <f t="shared" si="0"/>
        <v>0</v>
      </c>
      <c r="K15" s="115">
        <v>0.08</v>
      </c>
      <c r="L15" s="114">
        <f t="shared" si="1"/>
        <v>0</v>
      </c>
    </row>
    <row r="16" spans="1:12" ht="24">
      <c r="A16" s="40">
        <f t="shared" si="2"/>
        <v>11</v>
      </c>
      <c r="B16" s="99"/>
      <c r="C16" s="61" t="s">
        <v>1524</v>
      </c>
      <c r="D16" s="61" t="s">
        <v>970</v>
      </c>
      <c r="E16" s="61" t="s">
        <v>8</v>
      </c>
      <c r="F16" s="61" t="s">
        <v>603</v>
      </c>
      <c r="G16" s="61" t="s">
        <v>14</v>
      </c>
      <c r="H16" s="42">
        <v>80</v>
      </c>
      <c r="I16" s="114"/>
      <c r="J16" s="114">
        <f t="shared" si="0"/>
        <v>0</v>
      </c>
      <c r="K16" s="115">
        <v>0.08</v>
      </c>
      <c r="L16" s="114">
        <f t="shared" si="1"/>
        <v>0</v>
      </c>
    </row>
    <row r="17" spans="1:12" ht="24">
      <c r="A17" s="40">
        <f t="shared" si="2"/>
        <v>12</v>
      </c>
      <c r="B17" s="99"/>
      <c r="C17" s="63" t="s">
        <v>1562</v>
      </c>
      <c r="D17" s="61" t="s">
        <v>141</v>
      </c>
      <c r="E17" s="61" t="s">
        <v>8</v>
      </c>
      <c r="F17" s="61" t="s">
        <v>212</v>
      </c>
      <c r="G17" s="61" t="s">
        <v>14</v>
      </c>
      <c r="H17" s="93">
        <v>90</v>
      </c>
      <c r="I17" s="114"/>
      <c r="J17" s="114">
        <f t="shared" si="0"/>
        <v>0</v>
      </c>
      <c r="K17" s="115">
        <v>0.08</v>
      </c>
      <c r="L17" s="114">
        <f t="shared" si="1"/>
        <v>0</v>
      </c>
    </row>
    <row r="18" spans="1:12" ht="24">
      <c r="A18" s="40">
        <f t="shared" si="2"/>
        <v>13</v>
      </c>
      <c r="B18" s="99"/>
      <c r="C18" s="80" t="s">
        <v>1563</v>
      </c>
      <c r="D18" s="61" t="s">
        <v>141</v>
      </c>
      <c r="E18" s="41" t="s">
        <v>8</v>
      </c>
      <c r="F18" s="63" t="s">
        <v>15</v>
      </c>
      <c r="G18" s="63" t="s">
        <v>799</v>
      </c>
      <c r="H18" s="93">
        <v>80</v>
      </c>
      <c r="I18" s="114"/>
      <c r="J18" s="114">
        <f t="shared" si="0"/>
        <v>0</v>
      </c>
      <c r="K18" s="115">
        <v>0.08</v>
      </c>
      <c r="L18" s="114">
        <f t="shared" si="1"/>
        <v>0</v>
      </c>
    </row>
    <row r="19" spans="1:12" ht="24">
      <c r="A19" s="40">
        <f t="shared" si="2"/>
        <v>14</v>
      </c>
      <c r="B19" s="99"/>
      <c r="C19" s="80" t="s">
        <v>1670</v>
      </c>
      <c r="D19" s="61" t="s">
        <v>141</v>
      </c>
      <c r="E19" s="41" t="s">
        <v>8</v>
      </c>
      <c r="F19" s="63" t="s">
        <v>15</v>
      </c>
      <c r="G19" s="63" t="s">
        <v>1671</v>
      </c>
      <c r="H19" s="93">
        <v>10</v>
      </c>
      <c r="I19" s="114"/>
      <c r="J19" s="114">
        <f t="shared" si="0"/>
        <v>0</v>
      </c>
      <c r="K19" s="115">
        <v>0.08</v>
      </c>
      <c r="L19" s="114">
        <f t="shared" si="1"/>
        <v>0</v>
      </c>
    </row>
    <row r="20" spans="1:12" ht="36">
      <c r="A20" s="40">
        <f t="shared" si="2"/>
        <v>15</v>
      </c>
      <c r="B20" s="99"/>
      <c r="C20" s="80" t="s">
        <v>1672</v>
      </c>
      <c r="D20" s="61" t="s">
        <v>141</v>
      </c>
      <c r="E20" s="111" t="s">
        <v>1355</v>
      </c>
      <c r="F20" s="63" t="s">
        <v>120</v>
      </c>
      <c r="G20" s="63" t="s">
        <v>143</v>
      </c>
      <c r="H20" s="93">
        <v>20</v>
      </c>
      <c r="I20" s="114"/>
      <c r="J20" s="114">
        <f t="shared" si="0"/>
        <v>0</v>
      </c>
      <c r="K20" s="115">
        <v>0.08</v>
      </c>
      <c r="L20" s="114">
        <f t="shared" si="1"/>
        <v>0</v>
      </c>
    </row>
    <row r="21" spans="1:12">
      <c r="A21" s="40">
        <f t="shared" si="2"/>
        <v>16</v>
      </c>
      <c r="B21" s="99"/>
      <c r="C21" s="83" t="s">
        <v>1167</v>
      </c>
      <c r="D21" s="51" t="s">
        <v>1168</v>
      </c>
      <c r="E21" s="90" t="s">
        <v>107</v>
      </c>
      <c r="F21" s="52" t="s">
        <v>994</v>
      </c>
      <c r="G21" s="77" t="s">
        <v>74</v>
      </c>
      <c r="H21" s="94">
        <v>60</v>
      </c>
      <c r="I21" s="114"/>
      <c r="J21" s="114">
        <f t="shared" si="0"/>
        <v>0</v>
      </c>
      <c r="K21" s="115">
        <v>0.08</v>
      </c>
      <c r="L21" s="114">
        <f t="shared" si="1"/>
        <v>0</v>
      </c>
    </row>
    <row r="22" spans="1:12">
      <c r="A22" s="40">
        <f t="shared" si="2"/>
        <v>17</v>
      </c>
      <c r="B22" s="99"/>
      <c r="C22" s="84" t="s">
        <v>1169</v>
      </c>
      <c r="D22" s="51" t="s">
        <v>1168</v>
      </c>
      <c r="E22" s="90" t="s">
        <v>107</v>
      </c>
      <c r="F22" s="52" t="s">
        <v>117</v>
      </c>
      <c r="G22" s="77" t="s">
        <v>1170</v>
      </c>
      <c r="H22" s="94">
        <v>10</v>
      </c>
      <c r="I22" s="114"/>
      <c r="J22" s="114">
        <f t="shared" si="0"/>
        <v>0</v>
      </c>
      <c r="K22" s="115">
        <v>0.08</v>
      </c>
      <c r="L22" s="114">
        <f t="shared" si="1"/>
        <v>0</v>
      </c>
    </row>
    <row r="23" spans="1:12" ht="24">
      <c r="A23" s="40">
        <f t="shared" si="2"/>
        <v>18</v>
      </c>
      <c r="B23" s="419"/>
      <c r="C23" s="521" t="s">
        <v>1666</v>
      </c>
      <c r="D23" s="521" t="s">
        <v>1662</v>
      </c>
      <c r="E23" s="522" t="s">
        <v>1664</v>
      </c>
      <c r="F23" s="111" t="s">
        <v>1663</v>
      </c>
      <c r="G23" s="111" t="s">
        <v>1665</v>
      </c>
      <c r="H23" s="112">
        <v>30</v>
      </c>
      <c r="I23" s="114"/>
      <c r="J23" s="114">
        <f t="shared" si="0"/>
        <v>0</v>
      </c>
      <c r="K23" s="115">
        <v>0.08</v>
      </c>
      <c r="L23" s="114">
        <f t="shared" si="1"/>
        <v>0</v>
      </c>
    </row>
    <row r="24" spans="1:12" ht="24">
      <c r="A24" s="40">
        <f t="shared" si="2"/>
        <v>19</v>
      </c>
      <c r="B24" s="419"/>
      <c r="C24" s="521" t="s">
        <v>1667</v>
      </c>
      <c r="D24" s="521" t="s">
        <v>1668</v>
      </c>
      <c r="E24" s="522" t="s">
        <v>1664</v>
      </c>
      <c r="F24" s="111" t="s">
        <v>1669</v>
      </c>
      <c r="G24" s="111" t="s">
        <v>1665</v>
      </c>
      <c r="H24" s="112">
        <v>20</v>
      </c>
      <c r="I24" s="114"/>
      <c r="J24" s="114">
        <f t="shared" si="0"/>
        <v>0</v>
      </c>
      <c r="K24" s="115">
        <v>0.08</v>
      </c>
      <c r="L24" s="114">
        <f t="shared" si="1"/>
        <v>0</v>
      </c>
    </row>
    <row r="25" spans="1:12" s="5" customFormat="1" ht="12.75">
      <c r="A25" s="40">
        <f t="shared" si="2"/>
        <v>20</v>
      </c>
      <c r="B25" s="376"/>
      <c r="C25" s="376" t="s">
        <v>1412</v>
      </c>
      <c r="D25" s="375" t="s">
        <v>246</v>
      </c>
      <c r="E25" s="382" t="s">
        <v>8</v>
      </c>
      <c r="F25" s="375" t="s">
        <v>13</v>
      </c>
      <c r="G25" s="375" t="s">
        <v>74</v>
      </c>
      <c r="H25" s="383">
        <v>80</v>
      </c>
      <c r="I25" s="114"/>
      <c r="J25" s="114">
        <f t="shared" si="0"/>
        <v>0</v>
      </c>
      <c r="K25" s="115">
        <v>0.08</v>
      </c>
      <c r="L25" s="114">
        <f t="shared" si="1"/>
        <v>0</v>
      </c>
    </row>
    <row r="26" spans="1:12" ht="12.75">
      <c r="A26" s="194" t="s">
        <v>150</v>
      </c>
      <c r="B26" s="194" t="s">
        <v>150</v>
      </c>
      <c r="C26" s="257" t="s">
        <v>150</v>
      </c>
      <c r="D26" s="257" t="s">
        <v>151</v>
      </c>
      <c r="E26" s="407" t="s">
        <v>150</v>
      </c>
      <c r="F26" s="194" t="s">
        <v>150</v>
      </c>
      <c r="G26" s="194" t="s">
        <v>150</v>
      </c>
      <c r="H26" s="194" t="s">
        <v>150</v>
      </c>
      <c r="I26" s="194" t="s">
        <v>150</v>
      </c>
      <c r="J26" s="275">
        <f>SUM(J6:J25)</f>
        <v>0</v>
      </c>
      <c r="K26" s="194" t="s">
        <v>150</v>
      </c>
      <c r="L26" s="275">
        <f>SUM(L6:L25)</f>
        <v>0</v>
      </c>
    </row>
    <row r="28" spans="1:12" s="28" customFormat="1" ht="12.75">
      <c r="A28" s="25"/>
      <c r="B28" s="26"/>
      <c r="C28" s="204" t="s">
        <v>319</v>
      </c>
      <c r="D28" s="220"/>
      <c r="E28" s="22"/>
      <c r="G28" s="25"/>
      <c r="H28" s="30"/>
      <c r="I28" s="20"/>
      <c r="J28" s="25"/>
      <c r="K28" s="25"/>
      <c r="L28" s="25"/>
    </row>
    <row r="29" spans="1:12" s="28" customFormat="1" ht="12.75">
      <c r="A29" s="25"/>
      <c r="B29" s="26"/>
      <c r="C29" s="127" t="s">
        <v>445</v>
      </c>
      <c r="D29" s="220"/>
      <c r="E29" s="22"/>
      <c r="G29" s="25"/>
      <c r="H29" s="30"/>
      <c r="I29" s="20"/>
      <c r="J29" s="25"/>
      <c r="K29" s="25"/>
      <c r="L29" s="25"/>
    </row>
    <row r="30" spans="1:12" s="28" customFormat="1" ht="12.75">
      <c r="A30" s="25"/>
      <c r="B30" s="26"/>
      <c r="C30" s="127" t="s">
        <v>320</v>
      </c>
      <c r="D30" s="220"/>
      <c r="E30" s="22"/>
      <c r="G30" s="25"/>
      <c r="H30" s="30"/>
      <c r="I30" s="20"/>
      <c r="J30" s="25"/>
      <c r="K30" s="25"/>
      <c r="L30" s="25"/>
    </row>
    <row r="31" spans="1:12" s="28" customFormat="1" ht="12.75">
      <c r="A31" s="25"/>
      <c r="B31" s="26"/>
      <c r="C31" s="127" t="s">
        <v>321</v>
      </c>
      <c r="D31" s="220"/>
      <c r="E31" s="22"/>
      <c r="G31" s="25"/>
      <c r="H31" s="30"/>
      <c r="I31" s="20"/>
      <c r="J31" s="25">
        <v>24</v>
      </c>
      <c r="K31" s="25"/>
      <c r="L31" s="25"/>
    </row>
    <row r="32" spans="1:12" s="28" customFormat="1" ht="12.75">
      <c r="A32" s="25"/>
      <c r="B32" s="26"/>
      <c r="C32" s="127" t="s">
        <v>655</v>
      </c>
      <c r="D32" s="220"/>
      <c r="E32" s="22"/>
      <c r="G32" s="25"/>
      <c r="H32" s="30"/>
      <c r="I32" s="20"/>
      <c r="J32" s="25"/>
      <c r="K32" s="25"/>
      <c r="L32" s="25"/>
    </row>
    <row r="33" spans="1:12" s="28" customFormat="1" ht="15" customHeight="1">
      <c r="A33" s="25"/>
      <c r="B33" s="26"/>
      <c r="C33" s="126" t="s">
        <v>606</v>
      </c>
      <c r="D33" s="220"/>
      <c r="E33" s="24"/>
      <c r="G33" s="25"/>
      <c r="H33" s="30"/>
      <c r="I33" s="20"/>
      <c r="J33" s="25"/>
      <c r="K33" s="25"/>
      <c r="L33" s="25"/>
    </row>
    <row r="34" spans="1:12" s="28" customFormat="1" ht="22.15" customHeight="1">
      <c r="A34" s="25"/>
      <c r="B34" s="26"/>
      <c r="C34" s="126" t="s">
        <v>1347</v>
      </c>
      <c r="D34" s="262"/>
      <c r="E34" s="24"/>
      <c r="G34" s="25"/>
      <c r="H34" s="30"/>
      <c r="I34" s="20"/>
      <c r="J34" s="25"/>
      <c r="K34" s="25"/>
      <c r="L34" s="25"/>
    </row>
    <row r="35" spans="1:12" s="28" customFormat="1" ht="12.75">
      <c r="A35" s="25"/>
      <c r="B35" s="26"/>
      <c r="C35" s="127" t="s">
        <v>1348</v>
      </c>
      <c r="D35" s="262"/>
      <c r="E35" s="22"/>
      <c r="G35" s="25"/>
      <c r="H35" s="30"/>
      <c r="I35" s="20"/>
      <c r="J35" s="25"/>
      <c r="K35" s="25"/>
      <c r="L35" s="25"/>
    </row>
    <row r="36" spans="1:12" s="28" customFormat="1" ht="12.75">
      <c r="A36" s="25"/>
      <c r="B36" s="26"/>
      <c r="C36" s="204"/>
      <c r="D36" s="220"/>
      <c r="E36" s="22"/>
      <c r="G36" s="25"/>
      <c r="H36" s="30"/>
      <c r="I36" s="20"/>
      <c r="J36" s="25"/>
      <c r="K36" s="25"/>
      <c r="L36" s="25"/>
    </row>
    <row r="37" spans="1:12" s="28" customFormat="1" ht="12.75">
      <c r="A37" s="25"/>
      <c r="B37" s="26"/>
      <c r="C37" s="205"/>
      <c r="D37" s="206"/>
      <c r="E37" s="22"/>
      <c r="G37" s="25"/>
      <c r="H37" s="30"/>
      <c r="I37" s="20"/>
      <c r="J37" s="25"/>
      <c r="K37" s="25"/>
      <c r="L37" s="25"/>
    </row>
    <row r="38" spans="1:12" s="28" customFormat="1" ht="12.75">
      <c r="A38" s="25"/>
      <c r="B38" s="26"/>
      <c r="C38" s="205"/>
      <c r="D38" s="206"/>
      <c r="E38" s="22"/>
      <c r="G38" s="25"/>
      <c r="H38" s="30"/>
      <c r="I38" s="20"/>
      <c r="J38" s="25"/>
      <c r="K38" s="25"/>
      <c r="L38" s="25"/>
    </row>
    <row r="39" spans="1:12" s="28" customFormat="1" ht="12.75">
      <c r="A39" s="25"/>
      <c r="B39" s="26"/>
      <c r="C39" s="205"/>
      <c r="D39" s="206"/>
      <c r="E39" s="22"/>
      <c r="G39" s="25"/>
      <c r="H39" s="30"/>
      <c r="I39" s="20"/>
      <c r="J39" s="25"/>
      <c r="K39" s="25"/>
      <c r="L39" s="25"/>
    </row>
    <row r="40" spans="1:12" s="28" customFormat="1" ht="12.75">
      <c r="A40" s="25"/>
      <c r="B40" s="26"/>
      <c r="C40" s="205"/>
      <c r="D40" s="206"/>
      <c r="E40" s="22"/>
      <c r="G40" s="25"/>
      <c r="H40" s="30"/>
      <c r="I40" s="20"/>
      <c r="J40" s="25"/>
      <c r="K40" s="25"/>
      <c r="L40" s="25"/>
    </row>
    <row r="41" spans="1:12" s="28" customFormat="1" ht="12.75">
      <c r="A41" s="25"/>
      <c r="B41" s="26"/>
      <c r="C41" s="205"/>
      <c r="D41" s="207"/>
      <c r="E41" s="25"/>
      <c r="G41" s="25"/>
      <c r="H41" s="30"/>
      <c r="I41" s="20"/>
      <c r="J41" s="25"/>
      <c r="K41" s="25"/>
      <c r="L41" s="25"/>
    </row>
  </sheetData>
  <conditionalFormatting sqref="H5:H6 H27:H1048576 H23:H24">
    <cfRule type="cellIs" dxfId="81" priority="39" operator="lessThan">
      <formula>0</formula>
    </cfRule>
    <cfRule type="cellIs" dxfId="80" priority="40" operator="lessThan">
      <formula>0</formula>
    </cfRule>
  </conditionalFormatting>
  <conditionalFormatting sqref="H26">
    <cfRule type="cellIs" dxfId="79" priority="31" operator="lessThan">
      <formula>0</formula>
    </cfRule>
    <cfRule type="cellIs" dxfId="78" priority="32" operator="lessThan">
      <formula>0</formula>
    </cfRule>
  </conditionalFormatting>
  <conditionalFormatting sqref="H7">
    <cfRule type="cellIs" dxfId="77" priority="29" operator="lessThan">
      <formula>0</formula>
    </cfRule>
    <cfRule type="cellIs" dxfId="76" priority="30" operator="lessThan">
      <formula>0</formula>
    </cfRule>
  </conditionalFormatting>
  <conditionalFormatting sqref="H8">
    <cfRule type="cellIs" dxfId="75" priority="27" operator="lessThan">
      <formula>0</formula>
    </cfRule>
    <cfRule type="cellIs" dxfId="74" priority="28" operator="lessThan">
      <formula>0</formula>
    </cfRule>
  </conditionalFormatting>
  <conditionalFormatting sqref="H9">
    <cfRule type="cellIs" dxfId="73" priority="25" operator="lessThan">
      <formula>0</formula>
    </cfRule>
    <cfRule type="cellIs" dxfId="72" priority="26" operator="lessThan">
      <formula>0</formula>
    </cfRule>
  </conditionalFormatting>
  <conditionalFormatting sqref="H10">
    <cfRule type="cellIs" dxfId="71" priority="23" operator="lessThan">
      <formula>0</formula>
    </cfRule>
    <cfRule type="cellIs" dxfId="70" priority="24" operator="lessThan">
      <formula>0</formula>
    </cfRule>
  </conditionalFormatting>
  <conditionalFormatting sqref="H11">
    <cfRule type="cellIs" dxfId="69" priority="21" operator="lessThan">
      <formula>0</formula>
    </cfRule>
    <cfRule type="cellIs" dxfId="68" priority="22" operator="lessThan">
      <formula>0</formula>
    </cfRule>
  </conditionalFormatting>
  <conditionalFormatting sqref="H12">
    <cfRule type="cellIs" dxfId="67" priority="19" operator="lessThan">
      <formula>0</formula>
    </cfRule>
    <cfRule type="cellIs" dxfId="66" priority="20" operator="lessThan">
      <formula>0</formula>
    </cfRule>
  </conditionalFormatting>
  <conditionalFormatting sqref="H13">
    <cfRule type="cellIs" dxfId="65" priority="17" operator="lessThan">
      <formula>0</formula>
    </cfRule>
    <cfRule type="cellIs" dxfId="64" priority="18" operator="lessThan">
      <formula>0</formula>
    </cfRule>
  </conditionalFormatting>
  <conditionalFormatting sqref="H14">
    <cfRule type="cellIs" dxfId="63" priority="15" operator="lessThan">
      <formula>0</formula>
    </cfRule>
    <cfRule type="cellIs" dxfId="62" priority="16" operator="lessThan">
      <formula>0</formula>
    </cfRule>
  </conditionalFormatting>
  <conditionalFormatting sqref="H15">
    <cfRule type="cellIs" dxfId="61" priority="13" operator="lessThan">
      <formula>0</formula>
    </cfRule>
    <cfRule type="cellIs" dxfId="60" priority="14" operator="lessThan">
      <formula>0</formula>
    </cfRule>
  </conditionalFormatting>
  <conditionalFormatting sqref="H16">
    <cfRule type="cellIs" dxfId="59" priority="11" operator="lessThan">
      <formula>0</formula>
    </cfRule>
    <cfRule type="cellIs" dxfId="58" priority="12" operator="lessThan">
      <formula>0</formula>
    </cfRule>
  </conditionalFormatting>
  <conditionalFormatting sqref="H17">
    <cfRule type="cellIs" dxfId="57" priority="9" operator="lessThan">
      <formula>0</formula>
    </cfRule>
    <cfRule type="cellIs" dxfId="56" priority="10" operator="lessThan">
      <formula>0</formula>
    </cfRule>
  </conditionalFormatting>
  <conditionalFormatting sqref="H18:H20">
    <cfRule type="cellIs" dxfId="55" priority="7" operator="lessThan">
      <formula>0</formula>
    </cfRule>
    <cfRule type="cellIs" dxfId="54" priority="8" operator="lessThan">
      <formula>0</formula>
    </cfRule>
  </conditionalFormatting>
  <conditionalFormatting sqref="H21">
    <cfRule type="cellIs" dxfId="53" priority="5" operator="lessThan">
      <formula>0</formula>
    </cfRule>
    <cfRule type="cellIs" dxfId="52" priority="6" operator="lessThan">
      <formula>0</formula>
    </cfRule>
  </conditionalFormatting>
  <conditionalFormatting sqref="H22">
    <cfRule type="cellIs" dxfId="51" priority="3" operator="lessThan">
      <formula>0</formula>
    </cfRule>
    <cfRule type="cellIs" dxfId="50" priority="4" operator="lessThan">
      <formula>0</formula>
    </cfRule>
  </conditionalFormatting>
  <conditionalFormatting sqref="H25">
    <cfRule type="cellIs" dxfId="49" priority="1" operator="lessThan">
      <formula>0</formula>
    </cfRule>
    <cfRule type="cellIs" dxfId="48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92A4B-3302-47D5-B07D-4FB28E5E2190}">
  <sheetPr>
    <tabColor theme="3" tint="0.59999389629810485"/>
    <pageSetUpPr fitToPage="1"/>
  </sheetPr>
  <dimension ref="A1:L24"/>
  <sheetViews>
    <sheetView topLeftCell="A10" zoomScale="99" zoomScaleNormal="99" workbookViewId="0">
      <selection activeCell="A20" sqref="A20:XFD25"/>
    </sheetView>
  </sheetViews>
  <sheetFormatPr defaultColWidth="22.140625" defaultRowHeight="12"/>
  <cols>
    <col min="1" max="1" width="5.28515625" style="25" customWidth="1"/>
    <col min="2" max="2" width="9.140625" style="26" customWidth="1"/>
    <col min="3" max="3" width="15.85546875" style="25" customWidth="1"/>
    <col min="4" max="4" width="19.28515625" style="22" customWidth="1"/>
    <col min="5" max="5" width="10.140625" style="25" customWidth="1"/>
    <col min="6" max="6" width="9.85546875" style="28" customWidth="1"/>
    <col min="7" max="7" width="9.28515625" style="25" customWidth="1"/>
    <col min="8" max="8" width="9.85546875" style="30" customWidth="1"/>
    <col min="9" max="9" width="10.42578125" style="20" customWidth="1"/>
    <col min="10" max="10" width="10.28515625" style="25" customWidth="1"/>
    <col min="11" max="11" width="9.140625" style="25" customWidth="1"/>
    <col min="12" max="12" width="13.28515625" style="25" customWidth="1"/>
    <col min="13" max="16384" width="22.140625" style="8"/>
  </cols>
  <sheetData>
    <row r="1" spans="1:12" ht="12.75">
      <c r="A1" s="29"/>
      <c r="B1" s="9" t="s">
        <v>607</v>
      </c>
      <c r="C1" s="229" t="str">
        <f ca="1">MID(CELL("nazwa_pliku",C1),FIND("]",CELL("nazwa_pliku",C1),1)+1,100)</f>
        <v>24</v>
      </c>
      <c r="D1" s="25"/>
      <c r="J1" s="245" t="s">
        <v>518</v>
      </c>
    </row>
    <row r="3" spans="1:12" ht="12.75">
      <c r="A3" s="19"/>
      <c r="B3" s="20"/>
      <c r="C3" s="21"/>
      <c r="D3" s="160"/>
      <c r="E3" s="21"/>
      <c r="F3" s="22"/>
      <c r="G3" s="23"/>
      <c r="H3" s="23"/>
      <c r="J3" s="21"/>
      <c r="K3" s="21"/>
      <c r="L3" s="21"/>
    </row>
    <row r="4" spans="1:12">
      <c r="A4" s="21"/>
      <c r="B4" s="20"/>
      <c r="C4" s="21"/>
      <c r="E4" s="21"/>
      <c r="F4" s="22"/>
      <c r="G4" s="21"/>
      <c r="H4" s="23"/>
      <c r="J4" s="21"/>
      <c r="K4" s="21"/>
      <c r="L4" s="21"/>
    </row>
    <row r="5" spans="1:12" s="9" customFormat="1" ht="89.25">
      <c r="A5" s="36" t="s">
        <v>152</v>
      </c>
      <c r="B5" s="247" t="s">
        <v>1596</v>
      </c>
      <c r="C5" s="37" t="s">
        <v>0</v>
      </c>
      <c r="D5" s="36" t="s">
        <v>1</v>
      </c>
      <c r="E5" s="38" t="s">
        <v>2</v>
      </c>
      <c r="F5" s="36" t="s">
        <v>3</v>
      </c>
      <c r="G5" s="96" t="s">
        <v>1173</v>
      </c>
      <c r="H5" s="97" t="s">
        <v>1174</v>
      </c>
      <c r="I5" s="39" t="s">
        <v>1658</v>
      </c>
      <c r="J5" s="39" t="s">
        <v>5</v>
      </c>
      <c r="K5" s="36" t="s">
        <v>608</v>
      </c>
      <c r="L5" s="39" t="s">
        <v>609</v>
      </c>
    </row>
    <row r="6" spans="1:12">
      <c r="A6" s="40">
        <v>1</v>
      </c>
      <c r="B6" s="113"/>
      <c r="C6" s="111" t="s">
        <v>1020</v>
      </c>
      <c r="D6" s="111" t="s">
        <v>1021</v>
      </c>
      <c r="E6" s="111" t="s">
        <v>35</v>
      </c>
      <c r="F6" s="111" t="s">
        <v>1022</v>
      </c>
      <c r="G6" s="111" t="s">
        <v>31</v>
      </c>
      <c r="H6" s="112">
        <v>80</v>
      </c>
      <c r="I6" s="114"/>
      <c r="J6" s="114">
        <f>I6*H6</f>
        <v>0</v>
      </c>
      <c r="K6" s="115">
        <v>0.08</v>
      </c>
      <c r="L6" s="114">
        <f>J6*K6+J6</f>
        <v>0</v>
      </c>
    </row>
    <row r="7" spans="1:12">
      <c r="A7" s="40">
        <v>2</v>
      </c>
      <c r="B7" s="99"/>
      <c r="C7" s="61" t="s">
        <v>1023</v>
      </c>
      <c r="D7" s="61" t="s">
        <v>1021</v>
      </c>
      <c r="E7" s="61" t="s">
        <v>420</v>
      </c>
      <c r="F7" s="61" t="s">
        <v>1024</v>
      </c>
      <c r="G7" s="61" t="s">
        <v>14</v>
      </c>
      <c r="H7" s="42">
        <v>40</v>
      </c>
      <c r="I7" s="114"/>
      <c r="J7" s="114">
        <f>I7*H7</f>
        <v>0</v>
      </c>
      <c r="K7" s="44">
        <v>0.08</v>
      </c>
      <c r="L7" s="43">
        <f>J7*K7+J7</f>
        <v>0</v>
      </c>
    </row>
    <row r="8" spans="1:12" ht="12.75">
      <c r="A8" s="194" t="s">
        <v>150</v>
      </c>
      <c r="B8" s="194" t="s">
        <v>150</v>
      </c>
      <c r="C8" s="257" t="s">
        <v>150</v>
      </c>
      <c r="D8" s="257" t="s">
        <v>151</v>
      </c>
      <c r="E8" s="407" t="s">
        <v>150</v>
      </c>
      <c r="F8" s="194" t="s">
        <v>150</v>
      </c>
      <c r="G8" s="194" t="s">
        <v>150</v>
      </c>
      <c r="H8" s="194" t="s">
        <v>150</v>
      </c>
      <c r="I8" s="275"/>
      <c r="J8" s="275">
        <f>SUM(J6:J7)</f>
        <v>0</v>
      </c>
      <c r="K8" s="194" t="s">
        <v>150</v>
      </c>
      <c r="L8" s="275">
        <f>SUM(L6:L7)</f>
        <v>0</v>
      </c>
    </row>
    <row r="10" spans="1:12" s="28" customFormat="1" ht="12.75">
      <c r="A10" s="25"/>
      <c r="B10" s="26"/>
      <c r="C10" s="204" t="s">
        <v>319</v>
      </c>
      <c r="D10" s="220"/>
      <c r="E10" s="22"/>
      <c r="G10" s="25"/>
      <c r="H10" s="30"/>
      <c r="I10" s="20"/>
      <c r="J10" s="25"/>
      <c r="K10" s="25"/>
      <c r="L10" s="25"/>
    </row>
    <row r="11" spans="1:12" s="28" customFormat="1" ht="12.75">
      <c r="A11" s="25"/>
      <c r="B11" s="26"/>
      <c r="C11" s="127" t="s">
        <v>445</v>
      </c>
      <c r="D11" s="220"/>
      <c r="E11" s="22"/>
      <c r="G11" s="25"/>
      <c r="H11" s="30"/>
      <c r="I11" s="20"/>
      <c r="J11" s="25"/>
      <c r="K11" s="25"/>
      <c r="L11" s="25"/>
    </row>
    <row r="12" spans="1:12" s="28" customFormat="1" ht="12.75">
      <c r="A12" s="25"/>
      <c r="B12" s="26"/>
      <c r="C12" s="127" t="s">
        <v>320</v>
      </c>
      <c r="D12" s="220"/>
      <c r="E12" s="22"/>
      <c r="G12" s="25"/>
      <c r="H12" s="30"/>
      <c r="I12" s="20"/>
      <c r="J12" s="25"/>
      <c r="K12" s="25"/>
      <c r="L12" s="25"/>
    </row>
    <row r="13" spans="1:12" s="28" customFormat="1" ht="12.75">
      <c r="A13" s="25"/>
      <c r="B13" s="26"/>
      <c r="C13" s="127" t="s">
        <v>321</v>
      </c>
      <c r="D13" s="220"/>
      <c r="E13" s="22"/>
      <c r="G13" s="25"/>
      <c r="H13" s="30"/>
      <c r="I13" s="20"/>
      <c r="J13" s="25"/>
      <c r="K13" s="25"/>
      <c r="L13" s="25"/>
    </row>
    <row r="14" spans="1:12" s="28" customFormat="1" ht="12.75">
      <c r="A14" s="25"/>
      <c r="B14" s="26"/>
      <c r="C14" s="127" t="s">
        <v>655</v>
      </c>
      <c r="D14" s="220"/>
      <c r="E14" s="22"/>
      <c r="G14" s="25"/>
      <c r="H14" s="30"/>
      <c r="I14" s="20"/>
      <c r="J14" s="25"/>
      <c r="K14" s="25"/>
      <c r="L14" s="25"/>
    </row>
    <row r="15" spans="1:12" s="28" customFormat="1" ht="15" customHeight="1">
      <c r="A15" s="25"/>
      <c r="B15" s="26"/>
      <c r="C15" s="126" t="s">
        <v>606</v>
      </c>
      <c r="D15" s="220"/>
      <c r="E15" s="24"/>
      <c r="G15" s="25"/>
      <c r="H15" s="30"/>
      <c r="I15" s="20"/>
      <c r="J15" s="25"/>
      <c r="K15" s="25"/>
      <c r="L15" s="25"/>
    </row>
    <row r="16" spans="1:12" s="28" customFormat="1" ht="22.15" customHeight="1">
      <c r="A16" s="25"/>
      <c r="B16" s="26"/>
      <c r="C16" s="126" t="s">
        <v>1347</v>
      </c>
      <c r="D16" s="262"/>
      <c r="E16" s="24"/>
      <c r="G16" s="25"/>
      <c r="H16" s="30"/>
      <c r="I16" s="20"/>
      <c r="J16" s="25"/>
      <c r="K16" s="25"/>
      <c r="L16" s="25"/>
    </row>
    <row r="17" spans="1:12" s="28" customFormat="1" ht="12.75">
      <c r="A17" s="25"/>
      <c r="B17" s="26"/>
      <c r="C17" s="127" t="s">
        <v>1348</v>
      </c>
      <c r="D17" s="262"/>
      <c r="E17" s="22"/>
      <c r="G17" s="25"/>
      <c r="H17" s="30"/>
      <c r="I17" s="20"/>
      <c r="J17" s="25"/>
      <c r="K17" s="25"/>
      <c r="L17" s="25"/>
    </row>
    <row r="18" spans="1:12" s="28" customFormat="1" ht="12.75">
      <c r="A18" s="25"/>
      <c r="B18" s="26"/>
      <c r="C18" s="204" t="s">
        <v>1349</v>
      </c>
      <c r="D18" s="220"/>
      <c r="E18" s="22"/>
      <c r="G18" s="25"/>
      <c r="H18" s="30"/>
      <c r="I18" s="20"/>
      <c r="J18" s="25"/>
      <c r="K18" s="25"/>
      <c r="L18" s="25"/>
    </row>
    <row r="19" spans="1:12" s="28" customFormat="1" ht="12.75">
      <c r="A19" s="25"/>
      <c r="B19" s="26"/>
      <c r="C19" s="204"/>
      <c r="D19" s="220"/>
      <c r="E19" s="22"/>
      <c r="G19" s="25"/>
      <c r="H19" s="30"/>
      <c r="I19" s="20"/>
      <c r="J19" s="25"/>
      <c r="K19" s="25"/>
      <c r="L19" s="25"/>
    </row>
    <row r="20" spans="1:12" s="28" customFormat="1" ht="12.75">
      <c r="A20" s="25"/>
      <c r="B20" s="26"/>
      <c r="C20" s="205"/>
      <c r="D20" s="206"/>
      <c r="E20" s="22"/>
      <c r="G20" s="25"/>
      <c r="H20" s="30"/>
      <c r="I20" s="20"/>
      <c r="J20" s="25"/>
      <c r="K20" s="25"/>
      <c r="L20" s="25"/>
    </row>
    <row r="21" spans="1:12" s="28" customFormat="1" ht="12.75">
      <c r="A21" s="25"/>
      <c r="B21" s="26"/>
      <c r="C21" s="205"/>
      <c r="D21" s="206"/>
      <c r="E21" s="22"/>
      <c r="G21" s="25"/>
      <c r="H21" s="30"/>
      <c r="I21" s="20"/>
      <c r="J21" s="25"/>
      <c r="K21" s="25"/>
      <c r="L21" s="25"/>
    </row>
    <row r="22" spans="1:12" s="28" customFormat="1" ht="12.75">
      <c r="A22" s="25"/>
      <c r="B22" s="26"/>
      <c r="C22" s="205"/>
      <c r="D22" s="206"/>
      <c r="E22" s="22"/>
      <c r="G22" s="25"/>
      <c r="H22" s="30"/>
      <c r="I22" s="20"/>
      <c r="J22" s="25"/>
      <c r="K22" s="25"/>
      <c r="L22" s="25"/>
    </row>
    <row r="23" spans="1:12" s="28" customFormat="1" ht="12.75">
      <c r="A23" s="25"/>
      <c r="B23" s="26"/>
      <c r="C23" s="205"/>
      <c r="D23" s="206"/>
      <c r="E23" s="22"/>
      <c r="G23" s="25"/>
      <c r="H23" s="30"/>
      <c r="I23" s="20"/>
      <c r="J23" s="25"/>
      <c r="K23" s="25"/>
      <c r="L23" s="25"/>
    </row>
    <row r="24" spans="1:12" s="28" customFormat="1" ht="12.75">
      <c r="A24" s="25"/>
      <c r="B24" s="26"/>
      <c r="C24" s="205"/>
      <c r="D24" s="207"/>
      <c r="E24" s="25"/>
      <c r="G24" s="25"/>
      <c r="H24" s="30"/>
      <c r="I24" s="20"/>
      <c r="J24" s="25"/>
      <c r="K24" s="25"/>
      <c r="L24" s="25"/>
    </row>
  </sheetData>
  <conditionalFormatting sqref="H9:H1048576 H5:H7">
    <cfRule type="cellIs" dxfId="47" priority="5" operator="lessThan">
      <formula>0</formula>
    </cfRule>
    <cfRule type="cellIs" dxfId="46" priority="6" operator="lessThan">
      <formula>0</formula>
    </cfRule>
  </conditionalFormatting>
  <conditionalFormatting sqref="H8">
    <cfRule type="cellIs" dxfId="45" priority="1" operator="lessThan">
      <formula>0</formula>
    </cfRule>
    <cfRule type="cellIs" dxfId="44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5" firstPageNumber="0" fitToHeight="0" orientation="landscape" r:id="rId1"/>
  <headerFooter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 tint="0.59999389629810485"/>
    <pageSetUpPr fitToPage="1"/>
  </sheetPr>
  <dimension ref="A1:AKL23"/>
  <sheetViews>
    <sheetView zoomScale="76" zoomScaleNormal="76" workbookViewId="0">
      <selection activeCell="A19" sqref="A19:XFD24"/>
    </sheetView>
  </sheetViews>
  <sheetFormatPr defaultColWidth="22.140625" defaultRowHeight="12.75"/>
  <cols>
    <col min="1" max="1" width="5.28515625" style="158" customWidth="1"/>
    <col min="2" max="2" width="13.42578125" style="2" customWidth="1"/>
    <col min="3" max="3" width="15.85546875" style="158" customWidth="1"/>
    <col min="4" max="4" width="17.5703125" style="167" customWidth="1"/>
    <col min="5" max="5" width="12.85546875" style="158" customWidth="1"/>
    <col min="6" max="6" width="13" style="6" customWidth="1"/>
    <col min="7" max="7" width="10.7109375" style="158" customWidth="1"/>
    <col min="8" max="8" width="9.85546875" style="270" customWidth="1"/>
    <col min="9" max="9" width="10.42578125" style="158" customWidth="1"/>
    <col min="10" max="10" width="8.28515625" style="158" customWidth="1"/>
    <col min="11" max="11" width="9.140625" style="158" customWidth="1"/>
    <col min="12" max="12" width="11.5703125" style="158" customWidth="1"/>
    <col min="13" max="16384" width="22.140625" style="1"/>
  </cols>
  <sheetData>
    <row r="1" spans="1:974">
      <c r="A1" s="155"/>
      <c r="B1" s="156" t="s">
        <v>607</v>
      </c>
      <c r="C1" s="269" t="str">
        <f ca="1">MID(CELL("nazwa_pliku",C1),FIND("]",CELL("nazwa_pliku",C1),1)+1,100)</f>
        <v>25</v>
      </c>
      <c r="D1" s="158"/>
      <c r="J1" s="160" t="s">
        <v>518</v>
      </c>
    </row>
    <row r="3" spans="1:974">
      <c r="A3" s="165"/>
      <c r="B3" s="164"/>
      <c r="C3" s="166"/>
      <c r="D3" s="160"/>
      <c r="E3" s="166"/>
      <c r="F3" s="396"/>
      <c r="G3" s="166"/>
      <c r="H3" s="271"/>
      <c r="I3" s="166"/>
      <c r="J3" s="166"/>
      <c r="K3" s="166"/>
      <c r="L3" s="166"/>
    </row>
    <row r="4" spans="1:974">
      <c r="A4" s="166"/>
      <c r="B4" s="164"/>
      <c r="C4" s="166"/>
      <c r="E4" s="166"/>
      <c r="F4" s="167"/>
      <c r="G4" s="166"/>
      <c r="H4" s="271"/>
      <c r="I4" s="166"/>
      <c r="J4" s="166"/>
      <c r="K4" s="166"/>
      <c r="L4" s="166"/>
    </row>
    <row r="5" spans="1:974" s="3" customFormat="1" ht="63.75">
      <c r="A5" s="247" t="s">
        <v>152</v>
      </c>
      <c r="B5" s="247" t="s">
        <v>1596</v>
      </c>
      <c r="C5" s="248" t="s">
        <v>0</v>
      </c>
      <c r="D5" s="247" t="s">
        <v>1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4</v>
      </c>
      <c r="J5" s="252" t="s">
        <v>5</v>
      </c>
      <c r="K5" s="247" t="s">
        <v>608</v>
      </c>
      <c r="L5" s="252" t="s">
        <v>609</v>
      </c>
    </row>
    <row r="6" spans="1:974" ht="51">
      <c r="A6" s="212">
        <v>1</v>
      </c>
      <c r="B6" s="332"/>
      <c r="C6" s="332" t="s">
        <v>583</v>
      </c>
      <c r="D6" s="333" t="s">
        <v>589</v>
      </c>
      <c r="E6" s="273" t="s">
        <v>584</v>
      </c>
      <c r="F6" s="333" t="s">
        <v>588</v>
      </c>
      <c r="G6" s="333" t="s">
        <v>596</v>
      </c>
      <c r="H6" s="193">
        <v>5</v>
      </c>
      <c r="I6" s="469"/>
      <c r="J6" s="254">
        <f>I6*H6</f>
        <v>0</v>
      </c>
      <c r="K6" s="255">
        <v>0.08</v>
      </c>
      <c r="L6" s="254">
        <f>J6*K6+J6</f>
        <v>0</v>
      </c>
    </row>
    <row r="7" spans="1:974" ht="51">
      <c r="A7" s="212">
        <v>2</v>
      </c>
      <c r="B7" s="332"/>
      <c r="C7" s="332" t="s">
        <v>583</v>
      </c>
      <c r="D7" s="333" t="s">
        <v>589</v>
      </c>
      <c r="E7" s="273" t="s">
        <v>584</v>
      </c>
      <c r="F7" s="333" t="s">
        <v>1673</v>
      </c>
      <c r="G7" s="333" t="s">
        <v>1674</v>
      </c>
      <c r="H7" s="193">
        <v>20</v>
      </c>
      <c r="I7" s="469"/>
      <c r="J7" s="254">
        <f>I7*H7</f>
        <v>0</v>
      </c>
      <c r="K7" s="255">
        <v>0.08</v>
      </c>
      <c r="L7" s="254">
        <f>J7*K7+J7</f>
        <v>0</v>
      </c>
    </row>
    <row r="8" spans="1:974" s="4" customFormat="1">
      <c r="A8" s="194" t="s">
        <v>150</v>
      </c>
      <c r="B8" s="194" t="s">
        <v>150</v>
      </c>
      <c r="C8" s="257" t="s">
        <v>150</v>
      </c>
      <c r="D8" s="257" t="s">
        <v>151</v>
      </c>
      <c r="E8" s="194" t="s">
        <v>150</v>
      </c>
      <c r="F8" s="194" t="s">
        <v>150</v>
      </c>
      <c r="G8" s="194" t="s">
        <v>150</v>
      </c>
      <c r="H8" s="194" t="s">
        <v>150</v>
      </c>
      <c r="I8" s="194" t="s">
        <v>150</v>
      </c>
      <c r="J8" s="275">
        <f>SUM(J6:J7)</f>
        <v>0</v>
      </c>
      <c r="K8" s="194" t="s">
        <v>150</v>
      </c>
      <c r="L8" s="275">
        <f>SUM(L6:L7)</f>
        <v>0</v>
      </c>
    </row>
    <row r="10" spans="1:974">
      <c r="C10" s="204" t="s">
        <v>319</v>
      </c>
      <c r="D10" s="220"/>
      <c r="E10" s="329"/>
    </row>
    <row r="11" spans="1:974" s="167" customFormat="1">
      <c r="A11" s="158"/>
      <c r="B11" s="204"/>
      <c r="C11" s="127" t="s">
        <v>445</v>
      </c>
      <c r="D11" s="220"/>
      <c r="E11" s="329"/>
      <c r="F11" s="6"/>
      <c r="G11" s="158"/>
      <c r="H11" s="270"/>
      <c r="I11" s="158"/>
      <c r="J11" s="158"/>
      <c r="K11" s="158"/>
      <c r="L11" s="158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  <c r="PC11" s="1"/>
      <c r="PD11" s="1"/>
      <c r="PE11" s="1"/>
      <c r="PF11" s="1"/>
      <c r="PG11" s="1"/>
      <c r="PH11" s="1"/>
      <c r="PI11" s="1"/>
      <c r="PJ11" s="1"/>
      <c r="PK11" s="1"/>
      <c r="PL11" s="1"/>
      <c r="PM11" s="1"/>
      <c r="PN11" s="1"/>
      <c r="PO11" s="1"/>
      <c r="PP11" s="1"/>
      <c r="PQ11" s="1"/>
      <c r="PR11" s="1"/>
      <c r="PS11" s="1"/>
      <c r="PT11" s="1"/>
      <c r="PU11" s="1"/>
      <c r="PV11" s="1"/>
      <c r="PW11" s="1"/>
      <c r="PX11" s="1"/>
      <c r="PY11" s="1"/>
      <c r="PZ11" s="1"/>
      <c r="QA11" s="1"/>
      <c r="QB11" s="1"/>
      <c r="QC11" s="1"/>
      <c r="QD11" s="1"/>
      <c r="QE11" s="1"/>
      <c r="QF11" s="1"/>
      <c r="QG11" s="1"/>
      <c r="QH11" s="1"/>
      <c r="QI11" s="1"/>
      <c r="QJ11" s="1"/>
      <c r="QK11" s="1"/>
      <c r="QL11" s="1"/>
      <c r="QM11" s="1"/>
      <c r="QN11" s="1"/>
      <c r="QO11" s="1"/>
      <c r="QP11" s="1"/>
      <c r="QQ11" s="1"/>
      <c r="QR11" s="1"/>
      <c r="QS11" s="1"/>
      <c r="QT11" s="1"/>
      <c r="QU11" s="1"/>
      <c r="QV11" s="1"/>
      <c r="QW11" s="1"/>
      <c r="QX11" s="1"/>
      <c r="QY11" s="1"/>
      <c r="QZ11" s="1"/>
      <c r="RA11" s="1"/>
      <c r="RB11" s="1"/>
      <c r="RC11" s="1"/>
      <c r="RD11" s="1"/>
      <c r="RE11" s="1"/>
      <c r="RF11" s="1"/>
      <c r="RG11" s="1"/>
      <c r="RH11" s="1"/>
      <c r="RI11" s="1"/>
      <c r="RJ11" s="1"/>
      <c r="RK11" s="1"/>
      <c r="RL11" s="1"/>
      <c r="RM11" s="1"/>
      <c r="RN11" s="1"/>
      <c r="RO11" s="1"/>
      <c r="RP11" s="1"/>
      <c r="RQ11" s="1"/>
      <c r="RR11" s="1"/>
      <c r="RS11" s="1"/>
      <c r="RT11" s="1"/>
      <c r="RU11" s="1"/>
      <c r="RV11" s="1"/>
      <c r="RW11" s="1"/>
      <c r="RX11" s="1"/>
      <c r="RY11" s="1"/>
      <c r="RZ11" s="1"/>
      <c r="SA11" s="1"/>
      <c r="SB11" s="1"/>
      <c r="SC11" s="1"/>
      <c r="SD11" s="1"/>
      <c r="SE11" s="1"/>
      <c r="SF11" s="1"/>
      <c r="SG11" s="1"/>
      <c r="SH11" s="1"/>
      <c r="SI11" s="1"/>
      <c r="SJ11" s="1"/>
      <c r="SK11" s="1"/>
      <c r="SL11" s="1"/>
      <c r="SM11" s="1"/>
      <c r="SN11" s="1"/>
      <c r="SO11" s="1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  <c r="TA11" s="1"/>
      <c r="TB11" s="1"/>
      <c r="TC11" s="1"/>
      <c r="TD11" s="1"/>
      <c r="TE11" s="1"/>
      <c r="TF11" s="1"/>
      <c r="TG11" s="1"/>
      <c r="TH11" s="1"/>
      <c r="TI11" s="1"/>
      <c r="TJ11" s="1"/>
      <c r="TK11" s="1"/>
      <c r="TL11" s="1"/>
      <c r="TM11" s="1"/>
      <c r="TN11" s="1"/>
      <c r="TO11" s="1"/>
      <c r="TP11" s="1"/>
      <c r="TQ11" s="1"/>
      <c r="TR11" s="1"/>
      <c r="TS11" s="1"/>
      <c r="TT11" s="1"/>
      <c r="TU11" s="1"/>
      <c r="TV11" s="1"/>
      <c r="TW11" s="1"/>
      <c r="TX11" s="1"/>
      <c r="TY11" s="1"/>
      <c r="TZ11" s="1"/>
      <c r="UA11" s="1"/>
      <c r="UB11" s="1"/>
      <c r="UC11" s="1"/>
      <c r="UD11" s="1"/>
      <c r="UE11" s="1"/>
      <c r="UF11" s="1"/>
      <c r="UG11" s="1"/>
      <c r="UH11" s="1"/>
      <c r="UI11" s="1"/>
      <c r="UJ11" s="1"/>
      <c r="UK11" s="1"/>
      <c r="UL11" s="1"/>
      <c r="UM11" s="1"/>
      <c r="UN11" s="1"/>
      <c r="UO11" s="1"/>
      <c r="UP11" s="1"/>
      <c r="UQ11" s="1"/>
      <c r="UR11" s="1"/>
      <c r="US11" s="1"/>
      <c r="UT11" s="1"/>
      <c r="UU11" s="1"/>
      <c r="UV11" s="1"/>
      <c r="UW11" s="1"/>
      <c r="UX11" s="1"/>
      <c r="UY11" s="1"/>
      <c r="UZ11" s="1"/>
      <c r="VA11" s="1"/>
      <c r="VB11" s="1"/>
      <c r="VC11" s="1"/>
      <c r="VD11" s="1"/>
      <c r="VE11" s="1"/>
      <c r="VF11" s="1"/>
      <c r="VG11" s="1"/>
      <c r="VH11" s="1"/>
      <c r="VI11" s="1"/>
      <c r="VJ11" s="1"/>
      <c r="VK11" s="1"/>
      <c r="VL11" s="1"/>
      <c r="VM11" s="1"/>
      <c r="VN11" s="1"/>
      <c r="VO11" s="1"/>
      <c r="VP11" s="1"/>
      <c r="VQ11" s="1"/>
      <c r="VR11" s="1"/>
      <c r="VS11" s="1"/>
      <c r="VT11" s="1"/>
      <c r="VU11" s="1"/>
      <c r="VV11" s="1"/>
      <c r="VW11" s="1"/>
      <c r="VX11" s="1"/>
      <c r="VY11" s="1"/>
      <c r="VZ11" s="1"/>
      <c r="WA11" s="1"/>
      <c r="WB11" s="1"/>
      <c r="WC11" s="1"/>
      <c r="WD11" s="1"/>
      <c r="WE11" s="1"/>
      <c r="WF11" s="1"/>
      <c r="WG11" s="1"/>
      <c r="WH11" s="1"/>
      <c r="WI11" s="1"/>
      <c r="WJ11" s="1"/>
      <c r="WK11" s="1"/>
      <c r="WL11" s="1"/>
      <c r="WM11" s="1"/>
      <c r="WN11" s="1"/>
      <c r="WO11" s="1"/>
      <c r="WP11" s="1"/>
      <c r="WQ11" s="1"/>
      <c r="WR11" s="1"/>
      <c r="WS11" s="1"/>
      <c r="WT11" s="1"/>
      <c r="WU11" s="1"/>
      <c r="WV11" s="1"/>
      <c r="WW11" s="1"/>
      <c r="WX11" s="1"/>
      <c r="WY11" s="1"/>
      <c r="WZ11" s="1"/>
      <c r="XA11" s="1"/>
      <c r="XB11" s="1"/>
      <c r="XC11" s="1"/>
      <c r="XD11" s="1"/>
      <c r="XE11" s="1"/>
      <c r="XF11" s="1"/>
      <c r="XG11" s="1"/>
      <c r="XH11" s="1"/>
      <c r="XI11" s="1"/>
      <c r="XJ11" s="1"/>
      <c r="XK11" s="1"/>
      <c r="XL11" s="1"/>
      <c r="XM11" s="1"/>
      <c r="XN11" s="1"/>
      <c r="XO11" s="1"/>
      <c r="XP11" s="1"/>
      <c r="XQ11" s="1"/>
      <c r="XR11" s="1"/>
      <c r="XS11" s="1"/>
      <c r="XT11" s="1"/>
      <c r="XU11" s="1"/>
      <c r="XV11" s="1"/>
      <c r="XW11" s="1"/>
      <c r="XX11" s="1"/>
      <c r="XY11" s="1"/>
      <c r="XZ11" s="1"/>
      <c r="YA11" s="1"/>
      <c r="YB11" s="1"/>
      <c r="YC11" s="1"/>
      <c r="YD11" s="1"/>
      <c r="YE11" s="1"/>
      <c r="YF11" s="1"/>
      <c r="YG11" s="1"/>
      <c r="YH11" s="1"/>
      <c r="YI11" s="1"/>
      <c r="YJ11" s="1"/>
      <c r="YK11" s="1"/>
      <c r="YL11" s="1"/>
      <c r="YM11" s="1"/>
      <c r="YN11" s="1"/>
      <c r="YO11" s="1"/>
      <c r="YP11" s="1"/>
      <c r="YQ11" s="1"/>
      <c r="YR11" s="1"/>
      <c r="YS11" s="1"/>
      <c r="YT11" s="1"/>
      <c r="YU11" s="1"/>
      <c r="YV11" s="1"/>
      <c r="YW11" s="1"/>
      <c r="YX11" s="1"/>
      <c r="YY11" s="1"/>
      <c r="YZ11" s="1"/>
      <c r="ZA11" s="1"/>
      <c r="ZB11" s="1"/>
      <c r="ZC11" s="1"/>
      <c r="ZD11" s="1"/>
      <c r="ZE11" s="1"/>
      <c r="ZF11" s="1"/>
      <c r="ZG11" s="1"/>
      <c r="ZH11" s="1"/>
      <c r="ZI11" s="1"/>
      <c r="ZJ11" s="1"/>
      <c r="ZK11" s="1"/>
      <c r="ZL11" s="1"/>
      <c r="ZM11" s="1"/>
      <c r="ZN11" s="1"/>
      <c r="ZO11" s="1"/>
      <c r="ZP11" s="1"/>
      <c r="ZQ11" s="1"/>
      <c r="ZR11" s="1"/>
      <c r="ZS11" s="1"/>
      <c r="ZT11" s="1"/>
      <c r="ZU11" s="1"/>
      <c r="ZV11" s="1"/>
      <c r="ZW11" s="1"/>
      <c r="ZX11" s="1"/>
      <c r="ZY11" s="1"/>
      <c r="ZZ11" s="1"/>
      <c r="AAA11" s="1"/>
      <c r="AAB11" s="1"/>
      <c r="AAC11" s="1"/>
      <c r="AAD11" s="1"/>
      <c r="AAE11" s="1"/>
      <c r="AAF11" s="1"/>
      <c r="AAG11" s="1"/>
      <c r="AAH11" s="1"/>
      <c r="AAI11" s="1"/>
      <c r="AAJ11" s="1"/>
      <c r="AAK11" s="1"/>
      <c r="AAL11" s="1"/>
      <c r="AAM11" s="1"/>
      <c r="AAN11" s="1"/>
      <c r="AAO11" s="1"/>
      <c r="AAP11" s="1"/>
      <c r="AAQ11" s="1"/>
      <c r="AAR11" s="1"/>
      <c r="AAS11" s="1"/>
      <c r="AAT11" s="1"/>
      <c r="AAU11" s="1"/>
      <c r="AAV11" s="1"/>
      <c r="AAW11" s="1"/>
      <c r="AAX11" s="1"/>
      <c r="AAY11" s="1"/>
      <c r="AAZ11" s="1"/>
      <c r="ABA11" s="1"/>
      <c r="ABB11" s="1"/>
      <c r="ABC11" s="1"/>
      <c r="ABD11" s="1"/>
      <c r="ABE11" s="1"/>
      <c r="ABF11" s="1"/>
      <c r="ABG11" s="1"/>
      <c r="ABH11" s="1"/>
      <c r="ABI11" s="1"/>
      <c r="ABJ11" s="1"/>
      <c r="ABK11" s="1"/>
      <c r="ABL11" s="1"/>
      <c r="ABM11" s="1"/>
      <c r="ABN11" s="1"/>
      <c r="ABO11" s="1"/>
      <c r="ABP11" s="1"/>
      <c r="ABQ11" s="1"/>
      <c r="ABR11" s="1"/>
      <c r="ABS11" s="1"/>
      <c r="ABT11" s="1"/>
      <c r="ABU11" s="1"/>
      <c r="ABV11" s="1"/>
      <c r="ABW11" s="1"/>
      <c r="ABX11" s="1"/>
      <c r="ABY11" s="1"/>
      <c r="ABZ11" s="1"/>
      <c r="ACA11" s="1"/>
      <c r="ACB11" s="1"/>
      <c r="ACC11" s="1"/>
      <c r="ACD11" s="1"/>
      <c r="ACE11" s="1"/>
      <c r="ACF11" s="1"/>
      <c r="ACG11" s="1"/>
      <c r="ACH11" s="1"/>
      <c r="ACI11" s="1"/>
      <c r="ACJ11" s="1"/>
      <c r="ACK11" s="1"/>
      <c r="ACL11" s="1"/>
      <c r="ACM11" s="1"/>
      <c r="ACN11" s="1"/>
      <c r="ACO11" s="1"/>
      <c r="ACP11" s="1"/>
      <c r="ACQ11" s="1"/>
      <c r="ACR11" s="1"/>
      <c r="ACS11" s="1"/>
      <c r="ACT11" s="1"/>
      <c r="ACU11" s="1"/>
      <c r="ACV11" s="1"/>
      <c r="ACW11" s="1"/>
      <c r="ACX11" s="1"/>
      <c r="ACY11" s="1"/>
      <c r="ACZ11" s="1"/>
      <c r="ADA11" s="1"/>
      <c r="ADB11" s="1"/>
      <c r="ADC11" s="1"/>
      <c r="ADD11" s="1"/>
      <c r="ADE11" s="1"/>
      <c r="ADF11" s="1"/>
      <c r="ADG11" s="1"/>
      <c r="ADH11" s="1"/>
      <c r="ADI11" s="1"/>
      <c r="ADJ11" s="1"/>
      <c r="ADK11" s="1"/>
      <c r="ADL11" s="1"/>
      <c r="ADM11" s="1"/>
      <c r="ADN11" s="1"/>
      <c r="ADO11" s="1"/>
      <c r="ADP11" s="1"/>
      <c r="ADQ11" s="1"/>
      <c r="ADR11" s="1"/>
      <c r="ADS11" s="1"/>
      <c r="ADT11" s="1"/>
      <c r="ADU11" s="1"/>
      <c r="ADV11" s="1"/>
      <c r="ADW11" s="1"/>
      <c r="ADX11" s="1"/>
      <c r="ADY11" s="1"/>
      <c r="ADZ11" s="1"/>
      <c r="AEA11" s="1"/>
      <c r="AEB11" s="1"/>
      <c r="AEC11" s="1"/>
      <c r="AED11" s="1"/>
      <c r="AEE11" s="1"/>
      <c r="AEF11" s="1"/>
      <c r="AEG11" s="1"/>
      <c r="AEH11" s="1"/>
      <c r="AEI11" s="1"/>
      <c r="AEJ11" s="1"/>
      <c r="AEK11" s="1"/>
      <c r="AEL11" s="1"/>
      <c r="AEM11" s="1"/>
      <c r="AEN11" s="1"/>
      <c r="AEO11" s="1"/>
      <c r="AEP11" s="1"/>
      <c r="AEQ11" s="1"/>
      <c r="AER11" s="1"/>
      <c r="AES11" s="1"/>
      <c r="AET11" s="1"/>
      <c r="AEU11" s="1"/>
      <c r="AEV11" s="1"/>
      <c r="AEW11" s="1"/>
      <c r="AEX11" s="1"/>
      <c r="AEY11" s="1"/>
      <c r="AEZ11" s="1"/>
      <c r="AFA11" s="1"/>
      <c r="AFB11" s="1"/>
      <c r="AFC11" s="1"/>
      <c r="AFD11" s="1"/>
      <c r="AFE11" s="1"/>
      <c r="AFF11" s="1"/>
      <c r="AFG11" s="1"/>
      <c r="AFH11" s="1"/>
      <c r="AFI11" s="1"/>
      <c r="AFJ11" s="1"/>
      <c r="AFK11" s="1"/>
      <c r="AFL11" s="1"/>
      <c r="AFM11" s="1"/>
      <c r="AFN11" s="1"/>
      <c r="AFO11" s="1"/>
      <c r="AFP11" s="1"/>
      <c r="AFQ11" s="1"/>
      <c r="AFR11" s="1"/>
      <c r="AFS11" s="1"/>
      <c r="AFT11" s="1"/>
      <c r="AFU11" s="1"/>
      <c r="AFV11" s="1"/>
      <c r="AFW11" s="1"/>
      <c r="AFX11" s="1"/>
      <c r="AFY11" s="1"/>
      <c r="AFZ11" s="1"/>
      <c r="AGA11" s="1"/>
      <c r="AGB11" s="1"/>
      <c r="AGC11" s="1"/>
      <c r="AGD11" s="1"/>
      <c r="AGE11" s="1"/>
      <c r="AGF11" s="1"/>
      <c r="AGG11" s="1"/>
      <c r="AGH11" s="1"/>
      <c r="AGI11" s="1"/>
      <c r="AGJ11" s="1"/>
      <c r="AGK11" s="1"/>
      <c r="AGL11" s="1"/>
      <c r="AGM11" s="1"/>
      <c r="AGN11" s="1"/>
      <c r="AGO11" s="1"/>
      <c r="AGP11" s="1"/>
      <c r="AGQ11" s="1"/>
      <c r="AGR11" s="1"/>
      <c r="AGS11" s="1"/>
      <c r="AGT11" s="1"/>
      <c r="AGU11" s="1"/>
      <c r="AGV11" s="1"/>
      <c r="AGW11" s="1"/>
      <c r="AGX11" s="1"/>
      <c r="AGY11" s="1"/>
      <c r="AGZ11" s="1"/>
      <c r="AHA11" s="1"/>
      <c r="AHB11" s="1"/>
      <c r="AHC11" s="1"/>
      <c r="AHD11" s="1"/>
      <c r="AHE11" s="1"/>
      <c r="AHF11" s="1"/>
      <c r="AHG11" s="1"/>
      <c r="AHH11" s="1"/>
      <c r="AHI11" s="1"/>
      <c r="AHJ11" s="1"/>
      <c r="AHK11" s="1"/>
      <c r="AHL11" s="1"/>
      <c r="AHM11" s="1"/>
      <c r="AHN11" s="1"/>
      <c r="AHO11" s="1"/>
      <c r="AHP11" s="1"/>
      <c r="AHQ11" s="1"/>
      <c r="AHR11" s="1"/>
      <c r="AHS11" s="1"/>
      <c r="AHT11" s="1"/>
      <c r="AHU11" s="1"/>
      <c r="AHV11" s="1"/>
      <c r="AHW11" s="1"/>
      <c r="AHX11" s="1"/>
      <c r="AHY11" s="1"/>
      <c r="AHZ11" s="1"/>
      <c r="AIA11" s="1"/>
      <c r="AIB11" s="1"/>
      <c r="AIC11" s="1"/>
      <c r="AID11" s="1"/>
      <c r="AIE11" s="1"/>
      <c r="AIF11" s="1"/>
      <c r="AIG11" s="1"/>
      <c r="AIH11" s="1"/>
      <c r="AII11" s="1"/>
      <c r="AIJ11" s="1"/>
      <c r="AIK11" s="1"/>
      <c r="AIL11" s="1"/>
      <c r="AIM11" s="1"/>
      <c r="AIN11" s="1"/>
      <c r="AIO11" s="1"/>
      <c r="AIP11" s="1"/>
      <c r="AIQ11" s="1"/>
      <c r="AIR11" s="1"/>
      <c r="AIS11" s="1"/>
      <c r="AIT11" s="1"/>
      <c r="AIU11" s="1"/>
      <c r="AIV11" s="1"/>
      <c r="AIW11" s="1"/>
      <c r="AIX11" s="1"/>
      <c r="AIY11" s="1"/>
      <c r="AIZ11" s="1"/>
      <c r="AJA11" s="1"/>
      <c r="AJB11" s="1"/>
      <c r="AJC11" s="1"/>
      <c r="AJD11" s="1"/>
      <c r="AJE11" s="1"/>
      <c r="AJF11" s="1"/>
      <c r="AJG11" s="1"/>
      <c r="AJH11" s="1"/>
      <c r="AJI11" s="1"/>
      <c r="AJJ11" s="1"/>
      <c r="AJK11" s="1"/>
      <c r="AJL11" s="1"/>
      <c r="AJM11" s="1"/>
      <c r="AJN11" s="1"/>
      <c r="AJO11" s="1"/>
      <c r="AJP11" s="1"/>
      <c r="AJQ11" s="1"/>
      <c r="AJR11" s="1"/>
      <c r="AJS11" s="1"/>
      <c r="AJT11" s="1"/>
      <c r="AJU11" s="1"/>
      <c r="AJV11" s="1"/>
      <c r="AJW11" s="1"/>
      <c r="AJX11" s="1"/>
      <c r="AJY11" s="1"/>
      <c r="AJZ11" s="1"/>
      <c r="AKA11" s="1"/>
      <c r="AKB11" s="1"/>
      <c r="AKC11" s="1"/>
      <c r="AKD11" s="1"/>
      <c r="AKE11" s="1"/>
      <c r="AKF11" s="1"/>
      <c r="AKG11" s="1"/>
      <c r="AKH11" s="1"/>
      <c r="AKI11" s="1"/>
      <c r="AKJ11" s="1"/>
      <c r="AKK11" s="1"/>
      <c r="AKL11" s="1"/>
    </row>
    <row r="12" spans="1:974" s="167" customFormat="1">
      <c r="A12" s="158"/>
      <c r="B12" s="127"/>
      <c r="C12" s="127" t="s">
        <v>320</v>
      </c>
      <c r="D12" s="220"/>
      <c r="E12" s="329"/>
      <c r="F12" s="6"/>
      <c r="G12" s="158"/>
      <c r="H12" s="270"/>
      <c r="I12" s="158"/>
      <c r="J12" s="158"/>
      <c r="K12" s="158"/>
      <c r="L12" s="158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  <c r="JJ12" s="1"/>
      <c r="JK12" s="1"/>
      <c r="JL12" s="1"/>
      <c r="JM12" s="1"/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/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  <c r="LC12" s="1"/>
      <c r="LD12" s="1"/>
      <c r="LE12" s="1"/>
      <c r="LF12" s="1"/>
      <c r="LG12" s="1"/>
      <c r="LH12" s="1"/>
      <c r="LI12" s="1"/>
      <c r="LJ12" s="1"/>
      <c r="LK12" s="1"/>
      <c r="LL12" s="1"/>
      <c r="LM12" s="1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  <c r="PC12" s="1"/>
      <c r="PD12" s="1"/>
      <c r="PE12" s="1"/>
      <c r="PF12" s="1"/>
      <c r="PG12" s="1"/>
      <c r="PH12" s="1"/>
      <c r="PI12" s="1"/>
      <c r="PJ12" s="1"/>
      <c r="PK12" s="1"/>
      <c r="PL12" s="1"/>
      <c r="PM12" s="1"/>
      <c r="PN12" s="1"/>
      <c r="PO12" s="1"/>
      <c r="PP12" s="1"/>
      <c r="PQ12" s="1"/>
      <c r="PR12" s="1"/>
      <c r="PS12" s="1"/>
      <c r="PT12" s="1"/>
      <c r="PU12" s="1"/>
      <c r="PV12" s="1"/>
      <c r="PW12" s="1"/>
      <c r="PX12" s="1"/>
      <c r="PY12" s="1"/>
      <c r="PZ12" s="1"/>
      <c r="QA12" s="1"/>
      <c r="QB12" s="1"/>
      <c r="QC12" s="1"/>
      <c r="QD12" s="1"/>
      <c r="QE12" s="1"/>
      <c r="QF12" s="1"/>
      <c r="QG12" s="1"/>
      <c r="QH12" s="1"/>
      <c r="QI12" s="1"/>
      <c r="QJ12" s="1"/>
      <c r="QK12" s="1"/>
      <c r="QL12" s="1"/>
      <c r="QM12" s="1"/>
      <c r="QN12" s="1"/>
      <c r="QO12" s="1"/>
      <c r="QP12" s="1"/>
      <c r="QQ12" s="1"/>
      <c r="QR12" s="1"/>
      <c r="QS12" s="1"/>
      <c r="QT12" s="1"/>
      <c r="QU12" s="1"/>
      <c r="QV12" s="1"/>
      <c r="QW12" s="1"/>
      <c r="QX12" s="1"/>
      <c r="QY12" s="1"/>
      <c r="QZ12" s="1"/>
      <c r="RA12" s="1"/>
      <c r="RB12" s="1"/>
      <c r="RC12" s="1"/>
      <c r="RD12" s="1"/>
      <c r="RE12" s="1"/>
      <c r="RF12" s="1"/>
      <c r="RG12" s="1"/>
      <c r="RH12" s="1"/>
      <c r="RI12" s="1"/>
      <c r="RJ12" s="1"/>
      <c r="RK12" s="1"/>
      <c r="RL12" s="1"/>
      <c r="RM12" s="1"/>
      <c r="RN12" s="1"/>
      <c r="RO12" s="1"/>
      <c r="RP12" s="1"/>
      <c r="RQ12" s="1"/>
      <c r="RR12" s="1"/>
      <c r="RS12" s="1"/>
      <c r="RT12" s="1"/>
      <c r="RU12" s="1"/>
      <c r="RV12" s="1"/>
      <c r="RW12" s="1"/>
      <c r="RX12" s="1"/>
      <c r="RY12" s="1"/>
      <c r="RZ12" s="1"/>
      <c r="SA12" s="1"/>
      <c r="SB12" s="1"/>
      <c r="SC12" s="1"/>
      <c r="SD12" s="1"/>
      <c r="SE12" s="1"/>
      <c r="SF12" s="1"/>
      <c r="SG12" s="1"/>
      <c r="SH12" s="1"/>
      <c r="SI12" s="1"/>
      <c r="SJ12" s="1"/>
      <c r="SK12" s="1"/>
      <c r="SL12" s="1"/>
      <c r="SM12" s="1"/>
      <c r="SN12" s="1"/>
      <c r="SO12" s="1"/>
      <c r="SP12" s="1"/>
      <c r="SQ12" s="1"/>
      <c r="SR12" s="1"/>
      <c r="SS12" s="1"/>
      <c r="ST12" s="1"/>
      <c r="SU12" s="1"/>
      <c r="SV12" s="1"/>
      <c r="SW12" s="1"/>
      <c r="SX12" s="1"/>
      <c r="SY12" s="1"/>
      <c r="SZ12" s="1"/>
      <c r="TA12" s="1"/>
      <c r="TB12" s="1"/>
      <c r="TC12" s="1"/>
      <c r="TD12" s="1"/>
      <c r="TE12" s="1"/>
      <c r="TF12" s="1"/>
      <c r="TG12" s="1"/>
      <c r="TH12" s="1"/>
      <c r="TI12" s="1"/>
      <c r="TJ12" s="1"/>
      <c r="TK12" s="1"/>
      <c r="TL12" s="1"/>
      <c r="TM12" s="1"/>
      <c r="TN12" s="1"/>
      <c r="TO12" s="1"/>
      <c r="TP12" s="1"/>
      <c r="TQ12" s="1"/>
      <c r="TR12" s="1"/>
      <c r="TS12" s="1"/>
      <c r="TT12" s="1"/>
      <c r="TU12" s="1"/>
      <c r="TV12" s="1"/>
      <c r="TW12" s="1"/>
      <c r="TX12" s="1"/>
      <c r="TY12" s="1"/>
      <c r="TZ12" s="1"/>
      <c r="UA12" s="1"/>
      <c r="UB12" s="1"/>
      <c r="UC12" s="1"/>
      <c r="UD12" s="1"/>
      <c r="UE12" s="1"/>
      <c r="UF12" s="1"/>
      <c r="UG12" s="1"/>
      <c r="UH12" s="1"/>
      <c r="UI12" s="1"/>
      <c r="UJ12" s="1"/>
      <c r="UK12" s="1"/>
      <c r="UL12" s="1"/>
      <c r="UM12" s="1"/>
      <c r="UN12" s="1"/>
      <c r="UO12" s="1"/>
      <c r="UP12" s="1"/>
      <c r="UQ12" s="1"/>
      <c r="UR12" s="1"/>
      <c r="US12" s="1"/>
      <c r="UT12" s="1"/>
      <c r="UU12" s="1"/>
      <c r="UV12" s="1"/>
      <c r="UW12" s="1"/>
      <c r="UX12" s="1"/>
      <c r="UY12" s="1"/>
      <c r="UZ12" s="1"/>
      <c r="VA12" s="1"/>
      <c r="VB12" s="1"/>
      <c r="VC12" s="1"/>
      <c r="VD12" s="1"/>
      <c r="VE12" s="1"/>
      <c r="VF12" s="1"/>
      <c r="VG12" s="1"/>
      <c r="VH12" s="1"/>
      <c r="VI12" s="1"/>
      <c r="VJ12" s="1"/>
      <c r="VK12" s="1"/>
      <c r="VL12" s="1"/>
      <c r="VM12" s="1"/>
      <c r="VN12" s="1"/>
      <c r="VO12" s="1"/>
      <c r="VP12" s="1"/>
      <c r="VQ12" s="1"/>
      <c r="VR12" s="1"/>
      <c r="VS12" s="1"/>
      <c r="VT12" s="1"/>
      <c r="VU12" s="1"/>
      <c r="VV12" s="1"/>
      <c r="VW12" s="1"/>
      <c r="VX12" s="1"/>
      <c r="VY12" s="1"/>
      <c r="VZ12" s="1"/>
      <c r="WA12" s="1"/>
      <c r="WB12" s="1"/>
      <c r="WC12" s="1"/>
      <c r="WD12" s="1"/>
      <c r="WE12" s="1"/>
      <c r="WF12" s="1"/>
      <c r="WG12" s="1"/>
      <c r="WH12" s="1"/>
      <c r="WI12" s="1"/>
      <c r="WJ12" s="1"/>
      <c r="WK12" s="1"/>
      <c r="WL12" s="1"/>
      <c r="WM12" s="1"/>
      <c r="WN12" s="1"/>
      <c r="WO12" s="1"/>
      <c r="WP12" s="1"/>
      <c r="WQ12" s="1"/>
      <c r="WR12" s="1"/>
      <c r="WS12" s="1"/>
      <c r="WT12" s="1"/>
      <c r="WU12" s="1"/>
      <c r="WV12" s="1"/>
      <c r="WW12" s="1"/>
      <c r="WX12" s="1"/>
      <c r="WY12" s="1"/>
      <c r="WZ12" s="1"/>
      <c r="XA12" s="1"/>
      <c r="XB12" s="1"/>
      <c r="XC12" s="1"/>
      <c r="XD12" s="1"/>
      <c r="XE12" s="1"/>
      <c r="XF12" s="1"/>
      <c r="XG12" s="1"/>
      <c r="XH12" s="1"/>
      <c r="XI12" s="1"/>
      <c r="XJ12" s="1"/>
      <c r="XK12" s="1"/>
      <c r="XL12" s="1"/>
      <c r="XM12" s="1"/>
      <c r="XN12" s="1"/>
      <c r="XO12" s="1"/>
      <c r="XP12" s="1"/>
      <c r="XQ12" s="1"/>
      <c r="XR12" s="1"/>
      <c r="XS12" s="1"/>
      <c r="XT12" s="1"/>
      <c r="XU12" s="1"/>
      <c r="XV12" s="1"/>
      <c r="XW12" s="1"/>
      <c r="XX12" s="1"/>
      <c r="XY12" s="1"/>
      <c r="XZ12" s="1"/>
      <c r="YA12" s="1"/>
      <c r="YB12" s="1"/>
      <c r="YC12" s="1"/>
      <c r="YD12" s="1"/>
      <c r="YE12" s="1"/>
      <c r="YF12" s="1"/>
      <c r="YG12" s="1"/>
      <c r="YH12" s="1"/>
      <c r="YI12" s="1"/>
      <c r="YJ12" s="1"/>
      <c r="YK12" s="1"/>
      <c r="YL12" s="1"/>
      <c r="YM12" s="1"/>
      <c r="YN12" s="1"/>
      <c r="YO12" s="1"/>
      <c r="YP12" s="1"/>
      <c r="YQ12" s="1"/>
      <c r="YR12" s="1"/>
      <c r="YS12" s="1"/>
      <c r="YT12" s="1"/>
      <c r="YU12" s="1"/>
      <c r="YV12" s="1"/>
      <c r="YW12" s="1"/>
      <c r="YX12" s="1"/>
      <c r="YY12" s="1"/>
      <c r="YZ12" s="1"/>
      <c r="ZA12" s="1"/>
      <c r="ZB12" s="1"/>
      <c r="ZC12" s="1"/>
      <c r="ZD12" s="1"/>
      <c r="ZE12" s="1"/>
      <c r="ZF12" s="1"/>
      <c r="ZG12" s="1"/>
      <c r="ZH12" s="1"/>
      <c r="ZI12" s="1"/>
      <c r="ZJ12" s="1"/>
      <c r="ZK12" s="1"/>
      <c r="ZL12" s="1"/>
      <c r="ZM12" s="1"/>
      <c r="ZN12" s="1"/>
      <c r="ZO12" s="1"/>
      <c r="ZP12" s="1"/>
      <c r="ZQ12" s="1"/>
      <c r="ZR12" s="1"/>
      <c r="ZS12" s="1"/>
      <c r="ZT12" s="1"/>
      <c r="ZU12" s="1"/>
      <c r="ZV12" s="1"/>
      <c r="ZW12" s="1"/>
      <c r="ZX12" s="1"/>
      <c r="ZY12" s="1"/>
      <c r="ZZ12" s="1"/>
      <c r="AAA12" s="1"/>
      <c r="AAB12" s="1"/>
      <c r="AAC12" s="1"/>
      <c r="AAD12" s="1"/>
      <c r="AAE12" s="1"/>
      <c r="AAF12" s="1"/>
      <c r="AAG12" s="1"/>
      <c r="AAH12" s="1"/>
      <c r="AAI12" s="1"/>
      <c r="AAJ12" s="1"/>
      <c r="AAK12" s="1"/>
      <c r="AAL12" s="1"/>
      <c r="AAM12" s="1"/>
      <c r="AAN12" s="1"/>
      <c r="AAO12" s="1"/>
      <c r="AAP12" s="1"/>
      <c r="AAQ12" s="1"/>
      <c r="AAR12" s="1"/>
      <c r="AAS12" s="1"/>
      <c r="AAT12" s="1"/>
      <c r="AAU12" s="1"/>
      <c r="AAV12" s="1"/>
      <c r="AAW12" s="1"/>
      <c r="AAX12" s="1"/>
      <c r="AAY12" s="1"/>
      <c r="AAZ12" s="1"/>
      <c r="ABA12" s="1"/>
      <c r="ABB12" s="1"/>
      <c r="ABC12" s="1"/>
      <c r="ABD12" s="1"/>
      <c r="ABE12" s="1"/>
      <c r="ABF12" s="1"/>
      <c r="ABG12" s="1"/>
      <c r="ABH12" s="1"/>
      <c r="ABI12" s="1"/>
      <c r="ABJ12" s="1"/>
      <c r="ABK12" s="1"/>
      <c r="ABL12" s="1"/>
      <c r="ABM12" s="1"/>
      <c r="ABN12" s="1"/>
      <c r="ABO12" s="1"/>
      <c r="ABP12" s="1"/>
      <c r="ABQ12" s="1"/>
      <c r="ABR12" s="1"/>
      <c r="ABS12" s="1"/>
      <c r="ABT12" s="1"/>
      <c r="ABU12" s="1"/>
      <c r="ABV12" s="1"/>
      <c r="ABW12" s="1"/>
      <c r="ABX12" s="1"/>
      <c r="ABY12" s="1"/>
      <c r="ABZ12" s="1"/>
      <c r="ACA12" s="1"/>
      <c r="ACB12" s="1"/>
      <c r="ACC12" s="1"/>
      <c r="ACD12" s="1"/>
      <c r="ACE12" s="1"/>
      <c r="ACF12" s="1"/>
      <c r="ACG12" s="1"/>
      <c r="ACH12" s="1"/>
      <c r="ACI12" s="1"/>
      <c r="ACJ12" s="1"/>
      <c r="ACK12" s="1"/>
      <c r="ACL12" s="1"/>
      <c r="ACM12" s="1"/>
      <c r="ACN12" s="1"/>
      <c r="ACO12" s="1"/>
      <c r="ACP12" s="1"/>
      <c r="ACQ12" s="1"/>
      <c r="ACR12" s="1"/>
      <c r="ACS12" s="1"/>
      <c r="ACT12" s="1"/>
      <c r="ACU12" s="1"/>
      <c r="ACV12" s="1"/>
      <c r="ACW12" s="1"/>
      <c r="ACX12" s="1"/>
      <c r="ACY12" s="1"/>
      <c r="ACZ12" s="1"/>
      <c r="ADA12" s="1"/>
      <c r="ADB12" s="1"/>
      <c r="ADC12" s="1"/>
      <c r="ADD12" s="1"/>
      <c r="ADE12" s="1"/>
      <c r="ADF12" s="1"/>
      <c r="ADG12" s="1"/>
      <c r="ADH12" s="1"/>
      <c r="ADI12" s="1"/>
      <c r="ADJ12" s="1"/>
      <c r="ADK12" s="1"/>
      <c r="ADL12" s="1"/>
      <c r="ADM12" s="1"/>
      <c r="ADN12" s="1"/>
      <c r="ADO12" s="1"/>
      <c r="ADP12" s="1"/>
      <c r="ADQ12" s="1"/>
      <c r="ADR12" s="1"/>
      <c r="ADS12" s="1"/>
      <c r="ADT12" s="1"/>
      <c r="ADU12" s="1"/>
      <c r="ADV12" s="1"/>
      <c r="ADW12" s="1"/>
      <c r="ADX12" s="1"/>
      <c r="ADY12" s="1"/>
      <c r="ADZ12" s="1"/>
      <c r="AEA12" s="1"/>
      <c r="AEB12" s="1"/>
      <c r="AEC12" s="1"/>
      <c r="AED12" s="1"/>
      <c r="AEE12" s="1"/>
      <c r="AEF12" s="1"/>
      <c r="AEG12" s="1"/>
      <c r="AEH12" s="1"/>
      <c r="AEI12" s="1"/>
      <c r="AEJ12" s="1"/>
      <c r="AEK12" s="1"/>
      <c r="AEL12" s="1"/>
      <c r="AEM12" s="1"/>
      <c r="AEN12" s="1"/>
      <c r="AEO12" s="1"/>
      <c r="AEP12" s="1"/>
      <c r="AEQ12" s="1"/>
      <c r="AER12" s="1"/>
      <c r="AES12" s="1"/>
      <c r="AET12" s="1"/>
      <c r="AEU12" s="1"/>
      <c r="AEV12" s="1"/>
      <c r="AEW12" s="1"/>
      <c r="AEX12" s="1"/>
      <c r="AEY12" s="1"/>
      <c r="AEZ12" s="1"/>
      <c r="AFA12" s="1"/>
      <c r="AFB12" s="1"/>
      <c r="AFC12" s="1"/>
      <c r="AFD12" s="1"/>
      <c r="AFE12" s="1"/>
      <c r="AFF12" s="1"/>
      <c r="AFG12" s="1"/>
      <c r="AFH12" s="1"/>
      <c r="AFI12" s="1"/>
      <c r="AFJ12" s="1"/>
      <c r="AFK12" s="1"/>
      <c r="AFL12" s="1"/>
      <c r="AFM12" s="1"/>
      <c r="AFN12" s="1"/>
      <c r="AFO12" s="1"/>
      <c r="AFP12" s="1"/>
      <c r="AFQ12" s="1"/>
      <c r="AFR12" s="1"/>
      <c r="AFS12" s="1"/>
      <c r="AFT12" s="1"/>
      <c r="AFU12" s="1"/>
      <c r="AFV12" s="1"/>
      <c r="AFW12" s="1"/>
      <c r="AFX12" s="1"/>
      <c r="AFY12" s="1"/>
      <c r="AFZ12" s="1"/>
      <c r="AGA12" s="1"/>
      <c r="AGB12" s="1"/>
      <c r="AGC12" s="1"/>
      <c r="AGD12" s="1"/>
      <c r="AGE12" s="1"/>
      <c r="AGF12" s="1"/>
      <c r="AGG12" s="1"/>
      <c r="AGH12" s="1"/>
      <c r="AGI12" s="1"/>
      <c r="AGJ12" s="1"/>
      <c r="AGK12" s="1"/>
      <c r="AGL12" s="1"/>
      <c r="AGM12" s="1"/>
      <c r="AGN12" s="1"/>
      <c r="AGO12" s="1"/>
      <c r="AGP12" s="1"/>
      <c r="AGQ12" s="1"/>
      <c r="AGR12" s="1"/>
      <c r="AGS12" s="1"/>
      <c r="AGT12" s="1"/>
      <c r="AGU12" s="1"/>
      <c r="AGV12" s="1"/>
      <c r="AGW12" s="1"/>
      <c r="AGX12" s="1"/>
      <c r="AGY12" s="1"/>
      <c r="AGZ12" s="1"/>
      <c r="AHA12" s="1"/>
      <c r="AHB12" s="1"/>
      <c r="AHC12" s="1"/>
      <c r="AHD12" s="1"/>
      <c r="AHE12" s="1"/>
      <c r="AHF12" s="1"/>
      <c r="AHG12" s="1"/>
      <c r="AHH12" s="1"/>
      <c r="AHI12" s="1"/>
      <c r="AHJ12" s="1"/>
      <c r="AHK12" s="1"/>
      <c r="AHL12" s="1"/>
      <c r="AHM12" s="1"/>
      <c r="AHN12" s="1"/>
      <c r="AHO12" s="1"/>
      <c r="AHP12" s="1"/>
      <c r="AHQ12" s="1"/>
      <c r="AHR12" s="1"/>
      <c r="AHS12" s="1"/>
      <c r="AHT12" s="1"/>
      <c r="AHU12" s="1"/>
      <c r="AHV12" s="1"/>
      <c r="AHW12" s="1"/>
      <c r="AHX12" s="1"/>
      <c r="AHY12" s="1"/>
      <c r="AHZ12" s="1"/>
      <c r="AIA12" s="1"/>
      <c r="AIB12" s="1"/>
      <c r="AIC12" s="1"/>
      <c r="AID12" s="1"/>
      <c r="AIE12" s="1"/>
      <c r="AIF12" s="1"/>
      <c r="AIG12" s="1"/>
      <c r="AIH12" s="1"/>
      <c r="AII12" s="1"/>
      <c r="AIJ12" s="1"/>
      <c r="AIK12" s="1"/>
      <c r="AIL12" s="1"/>
      <c r="AIM12" s="1"/>
      <c r="AIN12" s="1"/>
      <c r="AIO12" s="1"/>
      <c r="AIP12" s="1"/>
      <c r="AIQ12" s="1"/>
      <c r="AIR12" s="1"/>
      <c r="AIS12" s="1"/>
      <c r="AIT12" s="1"/>
      <c r="AIU12" s="1"/>
      <c r="AIV12" s="1"/>
      <c r="AIW12" s="1"/>
      <c r="AIX12" s="1"/>
      <c r="AIY12" s="1"/>
      <c r="AIZ12" s="1"/>
      <c r="AJA12" s="1"/>
      <c r="AJB12" s="1"/>
      <c r="AJC12" s="1"/>
      <c r="AJD12" s="1"/>
      <c r="AJE12" s="1"/>
      <c r="AJF12" s="1"/>
      <c r="AJG12" s="1"/>
      <c r="AJH12" s="1"/>
      <c r="AJI12" s="1"/>
      <c r="AJJ12" s="1"/>
      <c r="AJK12" s="1"/>
      <c r="AJL12" s="1"/>
      <c r="AJM12" s="1"/>
      <c r="AJN12" s="1"/>
      <c r="AJO12" s="1"/>
      <c r="AJP12" s="1"/>
      <c r="AJQ12" s="1"/>
      <c r="AJR12" s="1"/>
      <c r="AJS12" s="1"/>
      <c r="AJT12" s="1"/>
      <c r="AJU12" s="1"/>
      <c r="AJV12" s="1"/>
      <c r="AJW12" s="1"/>
      <c r="AJX12" s="1"/>
      <c r="AJY12" s="1"/>
      <c r="AJZ12" s="1"/>
      <c r="AKA12" s="1"/>
      <c r="AKB12" s="1"/>
      <c r="AKC12" s="1"/>
      <c r="AKD12" s="1"/>
      <c r="AKE12" s="1"/>
      <c r="AKF12" s="1"/>
      <c r="AKG12" s="1"/>
      <c r="AKH12" s="1"/>
      <c r="AKI12" s="1"/>
      <c r="AKJ12" s="1"/>
      <c r="AKK12" s="1"/>
      <c r="AKL12" s="1"/>
    </row>
    <row r="13" spans="1:974" s="167" customFormat="1">
      <c r="A13" s="158"/>
      <c r="B13" s="127"/>
      <c r="C13" s="127" t="s">
        <v>321</v>
      </c>
      <c r="D13" s="220"/>
      <c r="E13" s="329"/>
      <c r="F13" s="6"/>
      <c r="G13" s="158"/>
      <c r="H13" s="270"/>
      <c r="I13" s="158"/>
      <c r="J13" s="158"/>
      <c r="K13" s="158"/>
      <c r="L13" s="158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  <c r="AFO13" s="1"/>
      <c r="AFP13" s="1"/>
      <c r="AFQ13" s="1"/>
      <c r="AFR13" s="1"/>
      <c r="AFS13" s="1"/>
      <c r="AFT13" s="1"/>
      <c r="AFU13" s="1"/>
      <c r="AFV13" s="1"/>
      <c r="AFW13" s="1"/>
      <c r="AFX13" s="1"/>
      <c r="AFY13" s="1"/>
      <c r="AFZ13" s="1"/>
      <c r="AGA13" s="1"/>
      <c r="AGB13" s="1"/>
      <c r="AGC13" s="1"/>
      <c r="AGD13" s="1"/>
      <c r="AGE13" s="1"/>
      <c r="AGF13" s="1"/>
      <c r="AGG13" s="1"/>
      <c r="AGH13" s="1"/>
      <c r="AGI13" s="1"/>
      <c r="AGJ13" s="1"/>
      <c r="AGK13" s="1"/>
      <c r="AGL13" s="1"/>
      <c r="AGM13" s="1"/>
      <c r="AGN13" s="1"/>
      <c r="AGO13" s="1"/>
      <c r="AGP13" s="1"/>
      <c r="AGQ13" s="1"/>
      <c r="AGR13" s="1"/>
      <c r="AGS13" s="1"/>
      <c r="AGT13" s="1"/>
      <c r="AGU13" s="1"/>
      <c r="AGV13" s="1"/>
      <c r="AGW13" s="1"/>
      <c r="AGX13" s="1"/>
      <c r="AGY13" s="1"/>
      <c r="AGZ13" s="1"/>
      <c r="AHA13" s="1"/>
      <c r="AHB13" s="1"/>
      <c r="AHC13" s="1"/>
      <c r="AHD13" s="1"/>
      <c r="AHE13" s="1"/>
      <c r="AHF13" s="1"/>
      <c r="AHG13" s="1"/>
      <c r="AHH13" s="1"/>
      <c r="AHI13" s="1"/>
      <c r="AHJ13" s="1"/>
      <c r="AHK13" s="1"/>
      <c r="AHL13" s="1"/>
      <c r="AHM13" s="1"/>
      <c r="AHN13" s="1"/>
      <c r="AHO13" s="1"/>
      <c r="AHP13" s="1"/>
      <c r="AHQ13" s="1"/>
      <c r="AHR13" s="1"/>
      <c r="AHS13" s="1"/>
      <c r="AHT13" s="1"/>
      <c r="AHU13" s="1"/>
      <c r="AHV13" s="1"/>
      <c r="AHW13" s="1"/>
      <c r="AHX13" s="1"/>
      <c r="AHY13" s="1"/>
      <c r="AHZ13" s="1"/>
      <c r="AIA13" s="1"/>
      <c r="AIB13" s="1"/>
      <c r="AIC13" s="1"/>
      <c r="AID13" s="1"/>
      <c r="AIE13" s="1"/>
      <c r="AIF13" s="1"/>
      <c r="AIG13" s="1"/>
      <c r="AIH13" s="1"/>
      <c r="AII13" s="1"/>
      <c r="AIJ13" s="1"/>
      <c r="AIK13" s="1"/>
      <c r="AIL13" s="1"/>
      <c r="AIM13" s="1"/>
      <c r="AIN13" s="1"/>
      <c r="AIO13" s="1"/>
      <c r="AIP13" s="1"/>
      <c r="AIQ13" s="1"/>
      <c r="AIR13" s="1"/>
      <c r="AIS13" s="1"/>
      <c r="AIT13" s="1"/>
      <c r="AIU13" s="1"/>
      <c r="AIV13" s="1"/>
      <c r="AIW13" s="1"/>
      <c r="AIX13" s="1"/>
      <c r="AIY13" s="1"/>
      <c r="AIZ13" s="1"/>
      <c r="AJA13" s="1"/>
      <c r="AJB13" s="1"/>
      <c r="AJC13" s="1"/>
      <c r="AJD13" s="1"/>
      <c r="AJE13" s="1"/>
      <c r="AJF13" s="1"/>
      <c r="AJG13" s="1"/>
      <c r="AJH13" s="1"/>
      <c r="AJI13" s="1"/>
      <c r="AJJ13" s="1"/>
      <c r="AJK13" s="1"/>
      <c r="AJL13" s="1"/>
      <c r="AJM13" s="1"/>
      <c r="AJN13" s="1"/>
      <c r="AJO13" s="1"/>
      <c r="AJP13" s="1"/>
      <c r="AJQ13" s="1"/>
      <c r="AJR13" s="1"/>
      <c r="AJS13" s="1"/>
      <c r="AJT13" s="1"/>
      <c r="AJU13" s="1"/>
      <c r="AJV13" s="1"/>
      <c r="AJW13" s="1"/>
      <c r="AJX13" s="1"/>
      <c r="AJY13" s="1"/>
      <c r="AJZ13" s="1"/>
      <c r="AKA13" s="1"/>
      <c r="AKB13" s="1"/>
      <c r="AKC13" s="1"/>
      <c r="AKD13" s="1"/>
      <c r="AKE13" s="1"/>
      <c r="AKF13" s="1"/>
      <c r="AKG13" s="1"/>
      <c r="AKH13" s="1"/>
      <c r="AKI13" s="1"/>
      <c r="AKJ13" s="1"/>
      <c r="AKK13" s="1"/>
      <c r="AKL13" s="1"/>
    </row>
    <row r="14" spans="1:974" s="167" customFormat="1">
      <c r="A14" s="158"/>
      <c r="B14" s="127"/>
      <c r="C14" s="127" t="s">
        <v>1351</v>
      </c>
      <c r="D14" s="220"/>
      <c r="E14" s="329"/>
      <c r="F14" s="6"/>
      <c r="G14" s="158"/>
      <c r="H14" s="270"/>
      <c r="I14" s="158"/>
      <c r="J14" s="158"/>
      <c r="K14" s="158"/>
      <c r="L14" s="158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</row>
    <row r="15" spans="1:974" s="167" customFormat="1">
      <c r="A15" s="158"/>
      <c r="B15" s="204"/>
      <c r="C15" s="126" t="s">
        <v>606</v>
      </c>
      <c r="D15" s="220"/>
      <c r="E15" s="329"/>
      <c r="F15" s="6"/>
      <c r="G15" s="158"/>
      <c r="H15" s="270"/>
      <c r="I15" s="158"/>
      <c r="J15" s="158"/>
      <c r="K15" s="158"/>
      <c r="L15" s="158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  <c r="AFO15" s="1"/>
      <c r="AFP15" s="1"/>
      <c r="AFQ15" s="1"/>
      <c r="AFR15" s="1"/>
      <c r="AFS15" s="1"/>
      <c r="AFT15" s="1"/>
      <c r="AFU15" s="1"/>
      <c r="AFV15" s="1"/>
      <c r="AFW15" s="1"/>
      <c r="AFX15" s="1"/>
      <c r="AFY15" s="1"/>
      <c r="AFZ15" s="1"/>
      <c r="AGA15" s="1"/>
      <c r="AGB15" s="1"/>
      <c r="AGC15" s="1"/>
      <c r="AGD15" s="1"/>
      <c r="AGE15" s="1"/>
      <c r="AGF15" s="1"/>
      <c r="AGG15" s="1"/>
      <c r="AGH15" s="1"/>
      <c r="AGI15" s="1"/>
      <c r="AGJ15" s="1"/>
      <c r="AGK15" s="1"/>
      <c r="AGL15" s="1"/>
      <c r="AGM15" s="1"/>
      <c r="AGN15" s="1"/>
      <c r="AGO15" s="1"/>
      <c r="AGP15" s="1"/>
      <c r="AGQ15" s="1"/>
      <c r="AGR15" s="1"/>
      <c r="AGS15" s="1"/>
      <c r="AGT15" s="1"/>
      <c r="AGU15" s="1"/>
      <c r="AGV15" s="1"/>
      <c r="AGW15" s="1"/>
      <c r="AGX15" s="1"/>
      <c r="AGY15" s="1"/>
      <c r="AGZ15" s="1"/>
      <c r="AHA15" s="1"/>
      <c r="AHB15" s="1"/>
      <c r="AHC15" s="1"/>
      <c r="AHD15" s="1"/>
      <c r="AHE15" s="1"/>
      <c r="AHF15" s="1"/>
      <c r="AHG15" s="1"/>
      <c r="AHH15" s="1"/>
      <c r="AHI15" s="1"/>
      <c r="AHJ15" s="1"/>
      <c r="AHK15" s="1"/>
      <c r="AHL15" s="1"/>
      <c r="AHM15" s="1"/>
      <c r="AHN15" s="1"/>
      <c r="AHO15" s="1"/>
      <c r="AHP15" s="1"/>
      <c r="AHQ15" s="1"/>
      <c r="AHR15" s="1"/>
      <c r="AHS15" s="1"/>
      <c r="AHT15" s="1"/>
      <c r="AHU15" s="1"/>
      <c r="AHV15" s="1"/>
      <c r="AHW15" s="1"/>
      <c r="AHX15" s="1"/>
      <c r="AHY15" s="1"/>
      <c r="AHZ15" s="1"/>
      <c r="AIA15" s="1"/>
      <c r="AIB15" s="1"/>
      <c r="AIC15" s="1"/>
      <c r="AID15" s="1"/>
      <c r="AIE15" s="1"/>
      <c r="AIF15" s="1"/>
      <c r="AIG15" s="1"/>
      <c r="AIH15" s="1"/>
      <c r="AII15" s="1"/>
      <c r="AIJ15" s="1"/>
      <c r="AIK15" s="1"/>
      <c r="AIL15" s="1"/>
      <c r="AIM15" s="1"/>
      <c r="AIN15" s="1"/>
      <c r="AIO15" s="1"/>
      <c r="AIP15" s="1"/>
      <c r="AIQ15" s="1"/>
      <c r="AIR15" s="1"/>
      <c r="AIS15" s="1"/>
      <c r="AIT15" s="1"/>
      <c r="AIU15" s="1"/>
      <c r="AIV15" s="1"/>
      <c r="AIW15" s="1"/>
      <c r="AIX15" s="1"/>
      <c r="AIY15" s="1"/>
      <c r="AIZ15" s="1"/>
      <c r="AJA15" s="1"/>
      <c r="AJB15" s="1"/>
      <c r="AJC15" s="1"/>
      <c r="AJD15" s="1"/>
      <c r="AJE15" s="1"/>
      <c r="AJF15" s="1"/>
      <c r="AJG15" s="1"/>
      <c r="AJH15" s="1"/>
      <c r="AJI15" s="1"/>
      <c r="AJJ15" s="1"/>
      <c r="AJK15" s="1"/>
      <c r="AJL15" s="1"/>
      <c r="AJM15" s="1"/>
      <c r="AJN15" s="1"/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</row>
    <row r="16" spans="1:974" s="167" customFormat="1">
      <c r="A16" s="158"/>
      <c r="B16" s="205"/>
      <c r="C16" s="126" t="s">
        <v>1347</v>
      </c>
      <c r="D16" s="262"/>
      <c r="E16" s="1"/>
      <c r="F16" s="6"/>
      <c r="G16" s="158"/>
      <c r="H16" s="270"/>
      <c r="I16" s="158"/>
      <c r="J16" s="158"/>
      <c r="K16" s="158"/>
      <c r="L16" s="158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</row>
    <row r="17" spans="1:974" s="167" customFormat="1">
      <c r="A17" s="158"/>
      <c r="B17" s="205"/>
      <c r="C17" s="127" t="s">
        <v>1348</v>
      </c>
      <c r="D17" s="262"/>
      <c r="E17" s="1"/>
      <c r="F17" s="6"/>
      <c r="G17" s="158"/>
      <c r="H17" s="270"/>
      <c r="I17" s="158"/>
      <c r="J17" s="158"/>
      <c r="K17" s="158"/>
      <c r="L17" s="158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</row>
    <row r="18" spans="1:974" s="167" customFormat="1">
      <c r="A18" s="158"/>
      <c r="B18" s="205"/>
      <c r="C18" s="204"/>
      <c r="D18" s="220"/>
      <c r="E18" s="1"/>
      <c r="F18" s="6"/>
      <c r="G18" s="158"/>
      <c r="H18" s="270"/>
      <c r="I18" s="158"/>
      <c r="J18" s="158"/>
      <c r="K18" s="158"/>
      <c r="L18" s="158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  <c r="AFO18" s="1"/>
      <c r="AFP18" s="1"/>
      <c r="AFQ18" s="1"/>
      <c r="AFR18" s="1"/>
      <c r="AFS18" s="1"/>
      <c r="AFT18" s="1"/>
      <c r="AFU18" s="1"/>
      <c r="AFV18" s="1"/>
      <c r="AFW18" s="1"/>
      <c r="AFX18" s="1"/>
      <c r="AFY18" s="1"/>
      <c r="AFZ18" s="1"/>
      <c r="AGA18" s="1"/>
      <c r="AGB18" s="1"/>
      <c r="AGC18" s="1"/>
      <c r="AGD18" s="1"/>
      <c r="AGE18" s="1"/>
      <c r="AGF18" s="1"/>
      <c r="AGG18" s="1"/>
      <c r="AGH18" s="1"/>
      <c r="AGI18" s="1"/>
      <c r="AGJ18" s="1"/>
      <c r="AGK18" s="1"/>
      <c r="AGL18" s="1"/>
      <c r="AGM18" s="1"/>
      <c r="AGN18" s="1"/>
      <c r="AGO18" s="1"/>
      <c r="AGP18" s="1"/>
      <c r="AGQ18" s="1"/>
      <c r="AGR18" s="1"/>
      <c r="AGS18" s="1"/>
      <c r="AGT18" s="1"/>
      <c r="AGU18" s="1"/>
      <c r="AGV18" s="1"/>
      <c r="AGW18" s="1"/>
      <c r="AGX18" s="1"/>
      <c r="AGY18" s="1"/>
      <c r="AGZ18" s="1"/>
      <c r="AHA18" s="1"/>
      <c r="AHB18" s="1"/>
      <c r="AHC18" s="1"/>
      <c r="AHD18" s="1"/>
      <c r="AHE18" s="1"/>
      <c r="AHF18" s="1"/>
      <c r="AHG18" s="1"/>
      <c r="AHH18" s="1"/>
      <c r="AHI18" s="1"/>
      <c r="AHJ18" s="1"/>
      <c r="AHK18" s="1"/>
      <c r="AHL18" s="1"/>
      <c r="AHM18" s="1"/>
      <c r="AHN18" s="1"/>
      <c r="AHO18" s="1"/>
      <c r="AHP18" s="1"/>
      <c r="AHQ18" s="1"/>
      <c r="AHR18" s="1"/>
      <c r="AHS18" s="1"/>
      <c r="AHT18" s="1"/>
      <c r="AHU18" s="1"/>
      <c r="AHV18" s="1"/>
      <c r="AHW18" s="1"/>
      <c r="AHX18" s="1"/>
      <c r="AHY18" s="1"/>
      <c r="AHZ18" s="1"/>
      <c r="AIA18" s="1"/>
      <c r="AIB18" s="1"/>
      <c r="AIC18" s="1"/>
      <c r="AID18" s="1"/>
      <c r="AIE18" s="1"/>
      <c r="AIF18" s="1"/>
      <c r="AIG18" s="1"/>
      <c r="AIH18" s="1"/>
      <c r="AII18" s="1"/>
      <c r="AIJ18" s="1"/>
      <c r="AIK18" s="1"/>
      <c r="AIL18" s="1"/>
      <c r="AIM18" s="1"/>
      <c r="AIN18" s="1"/>
      <c r="AIO18" s="1"/>
      <c r="AIP18" s="1"/>
      <c r="AIQ18" s="1"/>
      <c r="AIR18" s="1"/>
      <c r="AIS18" s="1"/>
      <c r="AIT18" s="1"/>
      <c r="AIU18" s="1"/>
      <c r="AIV18" s="1"/>
      <c r="AIW18" s="1"/>
      <c r="AIX18" s="1"/>
      <c r="AIY18" s="1"/>
      <c r="AIZ18" s="1"/>
      <c r="AJA18" s="1"/>
      <c r="AJB18" s="1"/>
      <c r="AJC18" s="1"/>
      <c r="AJD18" s="1"/>
      <c r="AJE18" s="1"/>
      <c r="AJF18" s="1"/>
      <c r="AJG18" s="1"/>
      <c r="AJH18" s="1"/>
      <c r="AJI18" s="1"/>
      <c r="AJJ18" s="1"/>
      <c r="AJK18" s="1"/>
      <c r="AJL18" s="1"/>
      <c r="AJM18" s="1"/>
      <c r="AJN18" s="1"/>
      <c r="AJO18" s="1"/>
      <c r="AJP18" s="1"/>
      <c r="AJQ18" s="1"/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</row>
    <row r="19" spans="1:974" s="167" customFormat="1">
      <c r="A19" s="158"/>
      <c r="B19" s="205"/>
      <c r="C19" s="205"/>
      <c r="D19" s="206"/>
      <c r="E19" s="1"/>
      <c r="F19" s="6"/>
      <c r="G19" s="158"/>
      <c r="H19" s="270"/>
      <c r="I19" s="158"/>
      <c r="J19" s="158"/>
      <c r="K19" s="158"/>
      <c r="L19" s="158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1"/>
      <c r="NH19" s="1"/>
      <c r="NI19" s="1"/>
      <c r="NJ19" s="1"/>
      <c r="NK19" s="1"/>
      <c r="NL19" s="1"/>
      <c r="NM19" s="1"/>
      <c r="NN19" s="1"/>
      <c r="NO19" s="1"/>
      <c r="NP19" s="1"/>
      <c r="NQ19" s="1"/>
      <c r="NR19" s="1"/>
      <c r="NS19" s="1"/>
      <c r="NT19" s="1"/>
      <c r="NU19" s="1"/>
      <c r="NV19" s="1"/>
      <c r="NW19" s="1"/>
      <c r="NX19" s="1"/>
      <c r="NY19" s="1"/>
      <c r="NZ19" s="1"/>
      <c r="OA19" s="1"/>
      <c r="OB19" s="1"/>
      <c r="OC19" s="1"/>
      <c r="OD19" s="1"/>
      <c r="OE19" s="1"/>
      <c r="OF19" s="1"/>
      <c r="OG19" s="1"/>
      <c r="OH19" s="1"/>
      <c r="OI19" s="1"/>
      <c r="OJ19" s="1"/>
      <c r="OK19" s="1"/>
      <c r="OL19" s="1"/>
      <c r="OM19" s="1"/>
      <c r="ON19" s="1"/>
      <c r="OO19" s="1"/>
      <c r="OP19" s="1"/>
      <c r="OQ19" s="1"/>
      <c r="OR19" s="1"/>
      <c r="OS19" s="1"/>
      <c r="OT19" s="1"/>
      <c r="OU19" s="1"/>
      <c r="OV19" s="1"/>
      <c r="OW19" s="1"/>
      <c r="OX19" s="1"/>
      <c r="OY19" s="1"/>
      <c r="OZ19" s="1"/>
      <c r="PA19" s="1"/>
      <c r="PB19" s="1"/>
      <c r="PC19" s="1"/>
      <c r="PD19" s="1"/>
      <c r="PE19" s="1"/>
      <c r="PF19" s="1"/>
      <c r="PG19" s="1"/>
      <c r="PH19" s="1"/>
      <c r="PI19" s="1"/>
      <c r="PJ19" s="1"/>
      <c r="PK19" s="1"/>
      <c r="PL19" s="1"/>
      <c r="PM19" s="1"/>
      <c r="PN19" s="1"/>
      <c r="PO19" s="1"/>
      <c r="PP19" s="1"/>
      <c r="PQ19" s="1"/>
      <c r="PR19" s="1"/>
      <c r="PS19" s="1"/>
      <c r="PT19" s="1"/>
      <c r="PU19" s="1"/>
      <c r="PV19" s="1"/>
      <c r="PW19" s="1"/>
      <c r="PX19" s="1"/>
      <c r="PY19" s="1"/>
      <c r="PZ19" s="1"/>
      <c r="QA19" s="1"/>
      <c r="QB19" s="1"/>
      <c r="QC19" s="1"/>
      <c r="QD19" s="1"/>
      <c r="QE19" s="1"/>
      <c r="QF19" s="1"/>
      <c r="QG19" s="1"/>
      <c r="QH19" s="1"/>
      <c r="QI19" s="1"/>
      <c r="QJ19" s="1"/>
      <c r="QK19" s="1"/>
      <c r="QL19" s="1"/>
      <c r="QM19" s="1"/>
      <c r="QN19" s="1"/>
      <c r="QO19" s="1"/>
      <c r="QP19" s="1"/>
      <c r="QQ19" s="1"/>
      <c r="QR19" s="1"/>
      <c r="QS19" s="1"/>
      <c r="QT19" s="1"/>
      <c r="QU19" s="1"/>
      <c r="QV19" s="1"/>
      <c r="QW19" s="1"/>
      <c r="QX19" s="1"/>
      <c r="QY19" s="1"/>
      <c r="QZ19" s="1"/>
      <c r="RA19" s="1"/>
      <c r="RB19" s="1"/>
      <c r="RC19" s="1"/>
      <c r="RD19" s="1"/>
      <c r="RE19" s="1"/>
      <c r="RF19" s="1"/>
      <c r="RG19" s="1"/>
      <c r="RH19" s="1"/>
      <c r="RI19" s="1"/>
      <c r="RJ19" s="1"/>
      <c r="RK19" s="1"/>
      <c r="RL19" s="1"/>
      <c r="RM19" s="1"/>
      <c r="RN19" s="1"/>
      <c r="RO19" s="1"/>
      <c r="RP19" s="1"/>
      <c r="RQ19" s="1"/>
      <c r="RR19" s="1"/>
      <c r="RS19" s="1"/>
      <c r="RT19" s="1"/>
      <c r="RU19" s="1"/>
      <c r="RV19" s="1"/>
      <c r="RW19" s="1"/>
      <c r="RX19" s="1"/>
      <c r="RY19" s="1"/>
      <c r="RZ19" s="1"/>
      <c r="SA19" s="1"/>
      <c r="SB19" s="1"/>
      <c r="SC19" s="1"/>
      <c r="SD19" s="1"/>
      <c r="SE19" s="1"/>
      <c r="SF19" s="1"/>
      <c r="SG19" s="1"/>
      <c r="SH19" s="1"/>
      <c r="SI19" s="1"/>
      <c r="SJ19" s="1"/>
      <c r="SK19" s="1"/>
      <c r="SL19" s="1"/>
      <c r="SM19" s="1"/>
      <c r="SN19" s="1"/>
      <c r="SO19" s="1"/>
      <c r="SP19" s="1"/>
      <c r="SQ19" s="1"/>
      <c r="SR19" s="1"/>
      <c r="SS19" s="1"/>
      <c r="ST19" s="1"/>
      <c r="SU19" s="1"/>
      <c r="SV19" s="1"/>
      <c r="SW19" s="1"/>
      <c r="SX19" s="1"/>
      <c r="SY19" s="1"/>
      <c r="SZ19" s="1"/>
      <c r="TA19" s="1"/>
      <c r="TB19" s="1"/>
      <c r="TC19" s="1"/>
      <c r="TD19" s="1"/>
      <c r="TE19" s="1"/>
      <c r="TF19" s="1"/>
      <c r="TG19" s="1"/>
      <c r="TH19" s="1"/>
      <c r="TI19" s="1"/>
      <c r="TJ19" s="1"/>
      <c r="TK19" s="1"/>
      <c r="TL19" s="1"/>
      <c r="TM19" s="1"/>
      <c r="TN19" s="1"/>
      <c r="TO19" s="1"/>
      <c r="TP19" s="1"/>
      <c r="TQ19" s="1"/>
      <c r="TR19" s="1"/>
      <c r="TS19" s="1"/>
      <c r="TT19" s="1"/>
      <c r="TU19" s="1"/>
      <c r="TV19" s="1"/>
      <c r="TW19" s="1"/>
      <c r="TX19" s="1"/>
      <c r="TY19" s="1"/>
      <c r="TZ19" s="1"/>
      <c r="UA19" s="1"/>
      <c r="UB19" s="1"/>
      <c r="UC19" s="1"/>
      <c r="UD19" s="1"/>
      <c r="UE19" s="1"/>
      <c r="UF19" s="1"/>
      <c r="UG19" s="1"/>
      <c r="UH19" s="1"/>
      <c r="UI19" s="1"/>
      <c r="UJ19" s="1"/>
      <c r="UK19" s="1"/>
      <c r="UL19" s="1"/>
      <c r="UM19" s="1"/>
      <c r="UN19" s="1"/>
      <c r="UO19" s="1"/>
      <c r="UP19" s="1"/>
      <c r="UQ19" s="1"/>
      <c r="UR19" s="1"/>
      <c r="US19" s="1"/>
      <c r="UT19" s="1"/>
      <c r="UU19" s="1"/>
      <c r="UV19" s="1"/>
      <c r="UW19" s="1"/>
      <c r="UX19" s="1"/>
      <c r="UY19" s="1"/>
      <c r="UZ19" s="1"/>
      <c r="VA19" s="1"/>
      <c r="VB19" s="1"/>
      <c r="VC19" s="1"/>
      <c r="VD19" s="1"/>
      <c r="VE19" s="1"/>
      <c r="VF19" s="1"/>
      <c r="VG19" s="1"/>
      <c r="VH19" s="1"/>
      <c r="VI19" s="1"/>
      <c r="VJ19" s="1"/>
      <c r="VK19" s="1"/>
      <c r="VL19" s="1"/>
      <c r="VM19" s="1"/>
      <c r="VN19" s="1"/>
      <c r="VO19" s="1"/>
      <c r="VP19" s="1"/>
      <c r="VQ19" s="1"/>
      <c r="VR19" s="1"/>
      <c r="VS19" s="1"/>
      <c r="VT19" s="1"/>
      <c r="VU19" s="1"/>
      <c r="VV19" s="1"/>
      <c r="VW19" s="1"/>
      <c r="VX19" s="1"/>
      <c r="VY19" s="1"/>
      <c r="VZ19" s="1"/>
      <c r="WA19" s="1"/>
      <c r="WB19" s="1"/>
      <c r="WC19" s="1"/>
      <c r="WD19" s="1"/>
      <c r="WE19" s="1"/>
      <c r="WF19" s="1"/>
      <c r="WG19" s="1"/>
      <c r="WH19" s="1"/>
      <c r="WI19" s="1"/>
      <c r="WJ19" s="1"/>
      <c r="WK19" s="1"/>
      <c r="WL19" s="1"/>
      <c r="WM19" s="1"/>
      <c r="WN19" s="1"/>
      <c r="WO19" s="1"/>
      <c r="WP19" s="1"/>
      <c r="WQ19" s="1"/>
      <c r="WR19" s="1"/>
      <c r="WS19" s="1"/>
      <c r="WT19" s="1"/>
      <c r="WU19" s="1"/>
      <c r="WV19" s="1"/>
      <c r="WW19" s="1"/>
      <c r="WX19" s="1"/>
      <c r="WY19" s="1"/>
      <c r="WZ19" s="1"/>
      <c r="XA19" s="1"/>
      <c r="XB19" s="1"/>
      <c r="XC19" s="1"/>
      <c r="XD19" s="1"/>
      <c r="XE19" s="1"/>
      <c r="XF19" s="1"/>
      <c r="XG19" s="1"/>
      <c r="XH19" s="1"/>
      <c r="XI19" s="1"/>
      <c r="XJ19" s="1"/>
      <c r="XK19" s="1"/>
      <c r="XL19" s="1"/>
      <c r="XM19" s="1"/>
      <c r="XN19" s="1"/>
      <c r="XO19" s="1"/>
      <c r="XP19" s="1"/>
      <c r="XQ19" s="1"/>
      <c r="XR19" s="1"/>
      <c r="XS19" s="1"/>
      <c r="XT19" s="1"/>
      <c r="XU19" s="1"/>
      <c r="XV19" s="1"/>
      <c r="XW19" s="1"/>
      <c r="XX19" s="1"/>
      <c r="XY19" s="1"/>
      <c r="XZ19" s="1"/>
      <c r="YA19" s="1"/>
      <c r="YB19" s="1"/>
      <c r="YC19" s="1"/>
      <c r="YD19" s="1"/>
      <c r="YE19" s="1"/>
      <c r="YF19" s="1"/>
      <c r="YG19" s="1"/>
      <c r="YH19" s="1"/>
      <c r="YI19" s="1"/>
      <c r="YJ19" s="1"/>
      <c r="YK19" s="1"/>
      <c r="YL19" s="1"/>
      <c r="YM19" s="1"/>
      <c r="YN19" s="1"/>
      <c r="YO19" s="1"/>
      <c r="YP19" s="1"/>
      <c r="YQ19" s="1"/>
      <c r="YR19" s="1"/>
      <c r="YS19" s="1"/>
      <c r="YT19" s="1"/>
      <c r="YU19" s="1"/>
      <c r="YV19" s="1"/>
      <c r="YW19" s="1"/>
      <c r="YX19" s="1"/>
      <c r="YY19" s="1"/>
      <c r="YZ19" s="1"/>
      <c r="ZA19" s="1"/>
      <c r="ZB19" s="1"/>
      <c r="ZC19" s="1"/>
      <c r="ZD19" s="1"/>
      <c r="ZE19" s="1"/>
      <c r="ZF19" s="1"/>
      <c r="ZG19" s="1"/>
      <c r="ZH19" s="1"/>
      <c r="ZI19" s="1"/>
      <c r="ZJ19" s="1"/>
      <c r="ZK19" s="1"/>
      <c r="ZL19" s="1"/>
      <c r="ZM19" s="1"/>
      <c r="ZN19" s="1"/>
      <c r="ZO19" s="1"/>
      <c r="ZP19" s="1"/>
      <c r="ZQ19" s="1"/>
      <c r="ZR19" s="1"/>
      <c r="ZS19" s="1"/>
      <c r="ZT19" s="1"/>
      <c r="ZU19" s="1"/>
      <c r="ZV19" s="1"/>
      <c r="ZW19" s="1"/>
      <c r="ZX19" s="1"/>
      <c r="ZY19" s="1"/>
      <c r="ZZ19" s="1"/>
      <c r="AAA19" s="1"/>
      <c r="AAB19" s="1"/>
      <c r="AAC19" s="1"/>
      <c r="AAD19" s="1"/>
      <c r="AAE19" s="1"/>
      <c r="AAF19" s="1"/>
      <c r="AAG19" s="1"/>
      <c r="AAH19" s="1"/>
      <c r="AAI19" s="1"/>
      <c r="AAJ19" s="1"/>
      <c r="AAK19" s="1"/>
      <c r="AAL19" s="1"/>
      <c r="AAM19" s="1"/>
      <c r="AAN19" s="1"/>
      <c r="AAO19" s="1"/>
      <c r="AAP19" s="1"/>
      <c r="AAQ19" s="1"/>
      <c r="AAR19" s="1"/>
      <c r="AAS19" s="1"/>
      <c r="AAT19" s="1"/>
      <c r="AAU19" s="1"/>
      <c r="AAV19" s="1"/>
      <c r="AAW19" s="1"/>
      <c r="AAX19" s="1"/>
      <c r="AAY19" s="1"/>
      <c r="AAZ19" s="1"/>
      <c r="ABA19" s="1"/>
      <c r="ABB19" s="1"/>
      <c r="ABC19" s="1"/>
      <c r="ABD19" s="1"/>
      <c r="ABE19" s="1"/>
      <c r="ABF19" s="1"/>
      <c r="ABG19" s="1"/>
      <c r="ABH19" s="1"/>
      <c r="ABI19" s="1"/>
      <c r="ABJ19" s="1"/>
      <c r="ABK19" s="1"/>
      <c r="ABL19" s="1"/>
      <c r="ABM19" s="1"/>
      <c r="ABN19" s="1"/>
      <c r="ABO19" s="1"/>
      <c r="ABP19" s="1"/>
      <c r="ABQ19" s="1"/>
      <c r="ABR19" s="1"/>
      <c r="ABS19" s="1"/>
      <c r="ABT19" s="1"/>
      <c r="ABU19" s="1"/>
      <c r="ABV19" s="1"/>
      <c r="ABW19" s="1"/>
      <c r="ABX19" s="1"/>
      <c r="ABY19" s="1"/>
      <c r="ABZ19" s="1"/>
      <c r="ACA19" s="1"/>
      <c r="ACB19" s="1"/>
      <c r="ACC19" s="1"/>
      <c r="ACD19" s="1"/>
      <c r="ACE19" s="1"/>
      <c r="ACF19" s="1"/>
      <c r="ACG19" s="1"/>
      <c r="ACH19" s="1"/>
      <c r="ACI19" s="1"/>
      <c r="ACJ19" s="1"/>
      <c r="ACK19" s="1"/>
      <c r="ACL19" s="1"/>
      <c r="ACM19" s="1"/>
      <c r="ACN19" s="1"/>
      <c r="ACO19" s="1"/>
      <c r="ACP19" s="1"/>
      <c r="ACQ19" s="1"/>
      <c r="ACR19" s="1"/>
      <c r="ACS19" s="1"/>
      <c r="ACT19" s="1"/>
      <c r="ACU19" s="1"/>
      <c r="ACV19" s="1"/>
      <c r="ACW19" s="1"/>
      <c r="ACX19" s="1"/>
      <c r="ACY19" s="1"/>
      <c r="ACZ19" s="1"/>
      <c r="ADA19" s="1"/>
      <c r="ADB19" s="1"/>
      <c r="ADC19" s="1"/>
      <c r="ADD19" s="1"/>
      <c r="ADE19" s="1"/>
      <c r="ADF19" s="1"/>
      <c r="ADG19" s="1"/>
      <c r="ADH19" s="1"/>
      <c r="ADI19" s="1"/>
      <c r="ADJ19" s="1"/>
      <c r="ADK19" s="1"/>
      <c r="ADL19" s="1"/>
      <c r="ADM19" s="1"/>
      <c r="ADN19" s="1"/>
      <c r="ADO19" s="1"/>
      <c r="ADP19" s="1"/>
      <c r="ADQ19" s="1"/>
      <c r="ADR19" s="1"/>
      <c r="ADS19" s="1"/>
      <c r="ADT19" s="1"/>
      <c r="ADU19" s="1"/>
      <c r="ADV19" s="1"/>
      <c r="ADW19" s="1"/>
      <c r="ADX19" s="1"/>
      <c r="ADY19" s="1"/>
      <c r="ADZ19" s="1"/>
      <c r="AEA19" s="1"/>
      <c r="AEB19" s="1"/>
      <c r="AEC19" s="1"/>
      <c r="AED19" s="1"/>
      <c r="AEE19" s="1"/>
      <c r="AEF19" s="1"/>
      <c r="AEG19" s="1"/>
      <c r="AEH19" s="1"/>
      <c r="AEI19" s="1"/>
      <c r="AEJ19" s="1"/>
      <c r="AEK19" s="1"/>
      <c r="AEL19" s="1"/>
      <c r="AEM19" s="1"/>
      <c r="AEN19" s="1"/>
      <c r="AEO19" s="1"/>
      <c r="AEP19" s="1"/>
      <c r="AEQ19" s="1"/>
      <c r="AER19" s="1"/>
      <c r="AES19" s="1"/>
      <c r="AET19" s="1"/>
      <c r="AEU19" s="1"/>
      <c r="AEV19" s="1"/>
      <c r="AEW19" s="1"/>
      <c r="AEX19" s="1"/>
      <c r="AEY19" s="1"/>
      <c r="AEZ19" s="1"/>
      <c r="AFA19" s="1"/>
      <c r="AFB19" s="1"/>
      <c r="AFC19" s="1"/>
      <c r="AFD19" s="1"/>
      <c r="AFE19" s="1"/>
      <c r="AFF19" s="1"/>
      <c r="AFG19" s="1"/>
      <c r="AFH19" s="1"/>
      <c r="AFI19" s="1"/>
      <c r="AFJ19" s="1"/>
      <c r="AFK19" s="1"/>
      <c r="AFL19" s="1"/>
      <c r="AFM19" s="1"/>
      <c r="AFN19" s="1"/>
      <c r="AFO19" s="1"/>
      <c r="AFP19" s="1"/>
      <c r="AFQ19" s="1"/>
      <c r="AFR19" s="1"/>
      <c r="AFS19" s="1"/>
      <c r="AFT19" s="1"/>
      <c r="AFU19" s="1"/>
      <c r="AFV19" s="1"/>
      <c r="AFW19" s="1"/>
      <c r="AFX19" s="1"/>
      <c r="AFY19" s="1"/>
      <c r="AFZ19" s="1"/>
      <c r="AGA19" s="1"/>
      <c r="AGB19" s="1"/>
      <c r="AGC19" s="1"/>
      <c r="AGD19" s="1"/>
      <c r="AGE19" s="1"/>
      <c r="AGF19" s="1"/>
      <c r="AGG19" s="1"/>
      <c r="AGH19" s="1"/>
      <c r="AGI19" s="1"/>
      <c r="AGJ19" s="1"/>
      <c r="AGK19" s="1"/>
      <c r="AGL19" s="1"/>
      <c r="AGM19" s="1"/>
      <c r="AGN19" s="1"/>
      <c r="AGO19" s="1"/>
      <c r="AGP19" s="1"/>
      <c r="AGQ19" s="1"/>
      <c r="AGR19" s="1"/>
      <c r="AGS19" s="1"/>
      <c r="AGT19" s="1"/>
      <c r="AGU19" s="1"/>
      <c r="AGV19" s="1"/>
      <c r="AGW19" s="1"/>
      <c r="AGX19" s="1"/>
      <c r="AGY19" s="1"/>
      <c r="AGZ19" s="1"/>
      <c r="AHA19" s="1"/>
      <c r="AHB19" s="1"/>
      <c r="AHC19" s="1"/>
      <c r="AHD19" s="1"/>
      <c r="AHE19" s="1"/>
      <c r="AHF19" s="1"/>
      <c r="AHG19" s="1"/>
      <c r="AHH19" s="1"/>
      <c r="AHI19" s="1"/>
      <c r="AHJ19" s="1"/>
      <c r="AHK19" s="1"/>
      <c r="AHL19" s="1"/>
      <c r="AHM19" s="1"/>
      <c r="AHN19" s="1"/>
      <c r="AHO19" s="1"/>
      <c r="AHP19" s="1"/>
      <c r="AHQ19" s="1"/>
      <c r="AHR19" s="1"/>
      <c r="AHS19" s="1"/>
      <c r="AHT19" s="1"/>
      <c r="AHU19" s="1"/>
      <c r="AHV19" s="1"/>
      <c r="AHW19" s="1"/>
      <c r="AHX19" s="1"/>
      <c r="AHY19" s="1"/>
      <c r="AHZ19" s="1"/>
      <c r="AIA19" s="1"/>
      <c r="AIB19" s="1"/>
      <c r="AIC19" s="1"/>
      <c r="AID19" s="1"/>
      <c r="AIE19" s="1"/>
      <c r="AIF19" s="1"/>
      <c r="AIG19" s="1"/>
      <c r="AIH19" s="1"/>
      <c r="AII19" s="1"/>
      <c r="AIJ19" s="1"/>
      <c r="AIK19" s="1"/>
      <c r="AIL19" s="1"/>
      <c r="AIM19" s="1"/>
      <c r="AIN19" s="1"/>
      <c r="AIO19" s="1"/>
      <c r="AIP19" s="1"/>
      <c r="AIQ19" s="1"/>
      <c r="AIR19" s="1"/>
      <c r="AIS19" s="1"/>
      <c r="AIT19" s="1"/>
      <c r="AIU19" s="1"/>
      <c r="AIV19" s="1"/>
      <c r="AIW19" s="1"/>
      <c r="AIX19" s="1"/>
      <c r="AIY19" s="1"/>
      <c r="AIZ19" s="1"/>
      <c r="AJA19" s="1"/>
      <c r="AJB19" s="1"/>
      <c r="AJC19" s="1"/>
      <c r="AJD19" s="1"/>
      <c r="AJE19" s="1"/>
      <c r="AJF19" s="1"/>
      <c r="AJG19" s="1"/>
      <c r="AJH19" s="1"/>
      <c r="AJI19" s="1"/>
      <c r="AJJ19" s="1"/>
      <c r="AJK19" s="1"/>
      <c r="AJL19" s="1"/>
      <c r="AJM19" s="1"/>
      <c r="AJN19" s="1"/>
      <c r="AJO19" s="1"/>
      <c r="AJP19" s="1"/>
      <c r="AJQ19" s="1"/>
      <c r="AJR19" s="1"/>
      <c r="AJS19" s="1"/>
      <c r="AJT19" s="1"/>
      <c r="AJU19" s="1"/>
      <c r="AJV19" s="1"/>
      <c r="AJW19" s="1"/>
      <c r="AJX19" s="1"/>
      <c r="AJY19" s="1"/>
      <c r="AJZ19" s="1"/>
      <c r="AKA19" s="1"/>
      <c r="AKB19" s="1"/>
      <c r="AKC19" s="1"/>
      <c r="AKD19" s="1"/>
      <c r="AKE19" s="1"/>
      <c r="AKF19" s="1"/>
      <c r="AKG19" s="1"/>
      <c r="AKH19" s="1"/>
      <c r="AKI19" s="1"/>
      <c r="AKJ19" s="1"/>
      <c r="AKK19" s="1"/>
      <c r="AKL19" s="1"/>
    </row>
    <row r="20" spans="1:974">
      <c r="C20" s="205"/>
      <c r="D20" s="206"/>
    </row>
    <row r="21" spans="1:974">
      <c r="C21" s="205"/>
      <c r="D21" s="206"/>
    </row>
    <row r="22" spans="1:974">
      <c r="C22" s="205"/>
      <c r="D22" s="206"/>
    </row>
    <row r="23" spans="1:974">
      <c r="C23" s="205"/>
      <c r="D23" s="207"/>
    </row>
  </sheetData>
  <phoneticPr fontId="48" type="noConversion"/>
  <conditionalFormatting sqref="H6:H1048576">
    <cfRule type="cellIs" dxfId="43" priority="5" operator="lessThan">
      <formula>0</formula>
    </cfRule>
    <cfRule type="cellIs" dxfId="42" priority="6" operator="lessThan">
      <formula>0</formula>
    </cfRule>
  </conditionalFormatting>
  <conditionalFormatting sqref="H5">
    <cfRule type="cellIs" dxfId="41" priority="1" operator="lessThan">
      <formula>0</formula>
    </cfRule>
    <cfRule type="cellIs" dxfId="40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10" firstPageNumber="0" fitToHeight="0" orientation="landscape" r:id="rId1"/>
  <headerFooter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6C753-06EF-4203-8090-4C44A1EF0679}">
  <sheetPr>
    <tabColor theme="3" tint="0.59999389629810485"/>
    <pageSetUpPr fitToPage="1"/>
  </sheetPr>
  <dimension ref="A1:AKL22"/>
  <sheetViews>
    <sheetView zoomScale="76" zoomScaleNormal="76" workbookViewId="0">
      <selection activeCell="A18" sqref="A18:XFD22"/>
    </sheetView>
  </sheetViews>
  <sheetFormatPr defaultColWidth="22.140625" defaultRowHeight="12.75"/>
  <cols>
    <col min="1" max="1" width="5.28515625" style="158" customWidth="1"/>
    <col min="2" max="2" width="13.42578125" style="2" customWidth="1"/>
    <col min="3" max="3" width="15.85546875" style="158" customWidth="1"/>
    <col min="4" max="4" width="17.5703125" style="167" customWidth="1"/>
    <col min="5" max="5" width="12.85546875" style="158" customWidth="1"/>
    <col min="6" max="6" width="13" style="6" customWidth="1"/>
    <col min="7" max="7" width="10.7109375" style="158" customWidth="1"/>
    <col min="8" max="8" width="9.85546875" style="270" customWidth="1"/>
    <col min="9" max="9" width="10.42578125" style="158" customWidth="1"/>
    <col min="10" max="10" width="11.85546875" style="158" customWidth="1"/>
    <col min="11" max="11" width="9.140625" style="158" customWidth="1"/>
    <col min="12" max="12" width="11.5703125" style="158" customWidth="1"/>
    <col min="13" max="16384" width="22.140625" style="1"/>
  </cols>
  <sheetData>
    <row r="1" spans="1:974">
      <c r="A1" s="155"/>
      <c r="B1" s="156" t="s">
        <v>607</v>
      </c>
      <c r="C1" s="269" t="str">
        <f ca="1">MID(CELL("nazwa_pliku",C1),FIND("]",CELL("nazwa_pliku",C1),1)+1,100)</f>
        <v>26</v>
      </c>
      <c r="D1" s="158"/>
      <c r="J1" s="160" t="s">
        <v>518</v>
      </c>
    </row>
    <row r="3" spans="1:974">
      <c r="A3" s="165"/>
      <c r="B3" s="164"/>
      <c r="C3" s="166"/>
      <c r="D3" s="160"/>
      <c r="E3" s="166"/>
      <c r="F3" s="167"/>
      <c r="G3" s="166"/>
      <c r="H3" s="271"/>
      <c r="I3" s="166"/>
      <c r="J3" s="166"/>
      <c r="K3" s="166"/>
      <c r="L3" s="166"/>
    </row>
    <row r="4" spans="1:974">
      <c r="A4" s="166"/>
      <c r="B4" s="164"/>
      <c r="C4" s="166"/>
      <c r="E4" s="166"/>
      <c r="F4" s="167"/>
      <c r="G4" s="166"/>
      <c r="H4" s="271"/>
      <c r="I4" s="166"/>
      <c r="J4" s="166"/>
      <c r="K4" s="166"/>
      <c r="L4" s="166"/>
    </row>
    <row r="5" spans="1:974" s="3" customFormat="1" ht="63.75">
      <c r="A5" s="247" t="s">
        <v>152</v>
      </c>
      <c r="B5" s="247" t="s">
        <v>1596</v>
      </c>
      <c r="C5" s="248" t="s">
        <v>0</v>
      </c>
      <c r="D5" s="247" t="s">
        <v>1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4</v>
      </c>
      <c r="J5" s="252" t="s">
        <v>5</v>
      </c>
      <c r="K5" s="247" t="s">
        <v>608</v>
      </c>
      <c r="L5" s="252" t="s">
        <v>609</v>
      </c>
    </row>
    <row r="6" spans="1:974">
      <c r="A6" s="212">
        <v>1</v>
      </c>
      <c r="B6" s="332"/>
      <c r="C6" s="332" t="s">
        <v>1344</v>
      </c>
      <c r="D6" s="333" t="s">
        <v>1345</v>
      </c>
      <c r="E6" s="273" t="s">
        <v>8</v>
      </c>
      <c r="F6" s="333" t="s">
        <v>26</v>
      </c>
      <c r="G6" s="333" t="s">
        <v>799</v>
      </c>
      <c r="H6" s="193">
        <v>100</v>
      </c>
      <c r="I6" s="461">
        <v>0</v>
      </c>
      <c r="J6" s="254">
        <f>I6*H6</f>
        <v>0</v>
      </c>
      <c r="K6" s="255">
        <v>0.08</v>
      </c>
      <c r="L6" s="254">
        <f>J6*K6+J6</f>
        <v>0</v>
      </c>
    </row>
    <row r="7" spans="1:974" s="4" customFormat="1">
      <c r="A7" s="194" t="s">
        <v>150</v>
      </c>
      <c r="B7" s="194" t="s">
        <v>150</v>
      </c>
      <c r="C7" s="257" t="s">
        <v>150</v>
      </c>
      <c r="D7" s="257" t="s">
        <v>151</v>
      </c>
      <c r="E7" s="194" t="s">
        <v>150</v>
      </c>
      <c r="F7" s="194" t="s">
        <v>150</v>
      </c>
      <c r="G7" s="194" t="s">
        <v>150</v>
      </c>
      <c r="H7" s="194" t="s">
        <v>150</v>
      </c>
      <c r="I7" s="194" t="s">
        <v>150</v>
      </c>
      <c r="J7" s="275">
        <f>SUM(J6:J6)</f>
        <v>0</v>
      </c>
      <c r="K7" s="194" t="s">
        <v>150</v>
      </c>
      <c r="L7" s="275">
        <f>SUM(L6:L6)</f>
        <v>0</v>
      </c>
    </row>
    <row r="9" spans="1:974">
      <c r="C9" s="204" t="s">
        <v>319</v>
      </c>
      <c r="D9" s="220"/>
      <c r="E9" s="329"/>
    </row>
    <row r="10" spans="1:974" s="167" customFormat="1">
      <c r="A10" s="158"/>
      <c r="B10" s="204"/>
      <c r="C10" s="127" t="s">
        <v>445</v>
      </c>
      <c r="D10" s="220"/>
      <c r="E10" s="329"/>
      <c r="F10" s="6"/>
      <c r="G10" s="158"/>
      <c r="H10" s="270"/>
      <c r="I10" s="158"/>
      <c r="J10" s="158"/>
      <c r="K10" s="158"/>
      <c r="L10" s="158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1"/>
      <c r="AIH10" s="1"/>
      <c r="AII10" s="1"/>
      <c r="AIJ10" s="1"/>
      <c r="AIK10" s="1"/>
      <c r="AIL10" s="1"/>
      <c r="AIM10" s="1"/>
      <c r="AIN10" s="1"/>
      <c r="AIO10" s="1"/>
      <c r="AIP10" s="1"/>
      <c r="AIQ10" s="1"/>
      <c r="AIR10" s="1"/>
      <c r="AIS10" s="1"/>
      <c r="AIT10" s="1"/>
      <c r="AIU10" s="1"/>
      <c r="AIV10" s="1"/>
      <c r="AIW10" s="1"/>
      <c r="AIX10" s="1"/>
      <c r="AIY10" s="1"/>
      <c r="AIZ10" s="1"/>
      <c r="AJA10" s="1"/>
      <c r="AJB10" s="1"/>
      <c r="AJC10" s="1"/>
      <c r="AJD10" s="1"/>
      <c r="AJE10" s="1"/>
      <c r="AJF10" s="1"/>
      <c r="AJG10" s="1"/>
      <c r="AJH10" s="1"/>
      <c r="AJI10" s="1"/>
      <c r="AJJ10" s="1"/>
      <c r="AJK10" s="1"/>
      <c r="AJL10" s="1"/>
      <c r="AJM10" s="1"/>
      <c r="AJN10" s="1"/>
      <c r="AJO10" s="1"/>
      <c r="AJP10" s="1"/>
      <c r="AJQ10" s="1"/>
      <c r="AJR10" s="1"/>
      <c r="AJS10" s="1"/>
      <c r="AJT10" s="1"/>
      <c r="AJU10" s="1"/>
      <c r="AJV10" s="1"/>
      <c r="AJW10" s="1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1"/>
      <c r="AKK10" s="1"/>
      <c r="AKL10" s="1"/>
    </row>
    <row r="11" spans="1:974" s="167" customFormat="1">
      <c r="A11" s="158"/>
      <c r="B11" s="127"/>
      <c r="C11" s="127" t="s">
        <v>320</v>
      </c>
      <c r="D11" s="220"/>
      <c r="E11" s="329"/>
      <c r="F11" s="6"/>
      <c r="G11" s="158"/>
      <c r="H11" s="270"/>
      <c r="I11" s="158"/>
      <c r="J11" s="158"/>
      <c r="K11" s="158"/>
      <c r="L11" s="158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  <c r="PC11" s="1"/>
      <c r="PD11" s="1"/>
      <c r="PE11" s="1"/>
      <c r="PF11" s="1"/>
      <c r="PG11" s="1"/>
      <c r="PH11" s="1"/>
      <c r="PI11" s="1"/>
      <c r="PJ11" s="1"/>
      <c r="PK11" s="1"/>
      <c r="PL11" s="1"/>
      <c r="PM11" s="1"/>
      <c r="PN11" s="1"/>
      <c r="PO11" s="1"/>
      <c r="PP11" s="1"/>
      <c r="PQ11" s="1"/>
      <c r="PR11" s="1"/>
      <c r="PS11" s="1"/>
      <c r="PT11" s="1"/>
      <c r="PU11" s="1"/>
      <c r="PV11" s="1"/>
      <c r="PW11" s="1"/>
      <c r="PX11" s="1"/>
      <c r="PY11" s="1"/>
      <c r="PZ11" s="1"/>
      <c r="QA11" s="1"/>
      <c r="QB11" s="1"/>
      <c r="QC11" s="1"/>
      <c r="QD11" s="1"/>
      <c r="QE11" s="1"/>
      <c r="QF11" s="1"/>
      <c r="QG11" s="1"/>
      <c r="QH11" s="1"/>
      <c r="QI11" s="1"/>
      <c r="QJ11" s="1"/>
      <c r="QK11" s="1"/>
      <c r="QL11" s="1"/>
      <c r="QM11" s="1"/>
      <c r="QN11" s="1"/>
      <c r="QO11" s="1"/>
      <c r="QP11" s="1"/>
      <c r="QQ11" s="1"/>
      <c r="QR11" s="1"/>
      <c r="QS11" s="1"/>
      <c r="QT11" s="1"/>
      <c r="QU11" s="1"/>
      <c r="QV11" s="1"/>
      <c r="QW11" s="1"/>
      <c r="QX11" s="1"/>
      <c r="QY11" s="1"/>
      <c r="QZ11" s="1"/>
      <c r="RA11" s="1"/>
      <c r="RB11" s="1"/>
      <c r="RC11" s="1"/>
      <c r="RD11" s="1"/>
      <c r="RE11" s="1"/>
      <c r="RF11" s="1"/>
      <c r="RG11" s="1"/>
      <c r="RH11" s="1"/>
      <c r="RI11" s="1"/>
      <c r="RJ11" s="1"/>
      <c r="RK11" s="1"/>
      <c r="RL11" s="1"/>
      <c r="RM11" s="1"/>
      <c r="RN11" s="1"/>
      <c r="RO11" s="1"/>
      <c r="RP11" s="1"/>
      <c r="RQ11" s="1"/>
      <c r="RR11" s="1"/>
      <c r="RS11" s="1"/>
      <c r="RT11" s="1"/>
      <c r="RU11" s="1"/>
      <c r="RV11" s="1"/>
      <c r="RW11" s="1"/>
      <c r="RX11" s="1"/>
      <c r="RY11" s="1"/>
      <c r="RZ11" s="1"/>
      <c r="SA11" s="1"/>
      <c r="SB11" s="1"/>
      <c r="SC11" s="1"/>
      <c r="SD11" s="1"/>
      <c r="SE11" s="1"/>
      <c r="SF11" s="1"/>
      <c r="SG11" s="1"/>
      <c r="SH11" s="1"/>
      <c r="SI11" s="1"/>
      <c r="SJ11" s="1"/>
      <c r="SK11" s="1"/>
      <c r="SL11" s="1"/>
      <c r="SM11" s="1"/>
      <c r="SN11" s="1"/>
      <c r="SO11" s="1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  <c r="TA11" s="1"/>
      <c r="TB11" s="1"/>
      <c r="TC11" s="1"/>
      <c r="TD11" s="1"/>
      <c r="TE11" s="1"/>
      <c r="TF11" s="1"/>
      <c r="TG11" s="1"/>
      <c r="TH11" s="1"/>
      <c r="TI11" s="1"/>
      <c r="TJ11" s="1"/>
      <c r="TK11" s="1"/>
      <c r="TL11" s="1"/>
      <c r="TM11" s="1"/>
      <c r="TN11" s="1"/>
      <c r="TO11" s="1"/>
      <c r="TP11" s="1"/>
      <c r="TQ11" s="1"/>
      <c r="TR11" s="1"/>
      <c r="TS11" s="1"/>
      <c r="TT11" s="1"/>
      <c r="TU11" s="1"/>
      <c r="TV11" s="1"/>
      <c r="TW11" s="1"/>
      <c r="TX11" s="1"/>
      <c r="TY11" s="1"/>
      <c r="TZ11" s="1"/>
      <c r="UA11" s="1"/>
      <c r="UB11" s="1"/>
      <c r="UC11" s="1"/>
      <c r="UD11" s="1"/>
      <c r="UE11" s="1"/>
      <c r="UF11" s="1"/>
      <c r="UG11" s="1"/>
      <c r="UH11" s="1"/>
      <c r="UI11" s="1"/>
      <c r="UJ11" s="1"/>
      <c r="UK11" s="1"/>
      <c r="UL11" s="1"/>
      <c r="UM11" s="1"/>
      <c r="UN11" s="1"/>
      <c r="UO11" s="1"/>
      <c r="UP11" s="1"/>
      <c r="UQ11" s="1"/>
      <c r="UR11" s="1"/>
      <c r="US11" s="1"/>
      <c r="UT11" s="1"/>
      <c r="UU11" s="1"/>
      <c r="UV11" s="1"/>
      <c r="UW11" s="1"/>
      <c r="UX11" s="1"/>
      <c r="UY11" s="1"/>
      <c r="UZ11" s="1"/>
      <c r="VA11" s="1"/>
      <c r="VB11" s="1"/>
      <c r="VC11" s="1"/>
      <c r="VD11" s="1"/>
      <c r="VE11" s="1"/>
      <c r="VF11" s="1"/>
      <c r="VG11" s="1"/>
      <c r="VH11" s="1"/>
      <c r="VI11" s="1"/>
      <c r="VJ11" s="1"/>
      <c r="VK11" s="1"/>
      <c r="VL11" s="1"/>
      <c r="VM11" s="1"/>
      <c r="VN11" s="1"/>
      <c r="VO11" s="1"/>
      <c r="VP11" s="1"/>
      <c r="VQ11" s="1"/>
      <c r="VR11" s="1"/>
      <c r="VS11" s="1"/>
      <c r="VT11" s="1"/>
      <c r="VU11" s="1"/>
      <c r="VV11" s="1"/>
      <c r="VW11" s="1"/>
      <c r="VX11" s="1"/>
      <c r="VY11" s="1"/>
      <c r="VZ11" s="1"/>
      <c r="WA11" s="1"/>
      <c r="WB11" s="1"/>
      <c r="WC11" s="1"/>
      <c r="WD11" s="1"/>
      <c r="WE11" s="1"/>
      <c r="WF11" s="1"/>
      <c r="WG11" s="1"/>
      <c r="WH11" s="1"/>
      <c r="WI11" s="1"/>
      <c r="WJ11" s="1"/>
      <c r="WK11" s="1"/>
      <c r="WL11" s="1"/>
      <c r="WM11" s="1"/>
      <c r="WN11" s="1"/>
      <c r="WO11" s="1"/>
      <c r="WP11" s="1"/>
      <c r="WQ11" s="1"/>
      <c r="WR11" s="1"/>
      <c r="WS11" s="1"/>
      <c r="WT11" s="1"/>
      <c r="WU11" s="1"/>
      <c r="WV11" s="1"/>
      <c r="WW11" s="1"/>
      <c r="WX11" s="1"/>
      <c r="WY11" s="1"/>
      <c r="WZ11" s="1"/>
      <c r="XA11" s="1"/>
      <c r="XB11" s="1"/>
      <c r="XC11" s="1"/>
      <c r="XD11" s="1"/>
      <c r="XE11" s="1"/>
      <c r="XF11" s="1"/>
      <c r="XG11" s="1"/>
      <c r="XH11" s="1"/>
      <c r="XI11" s="1"/>
      <c r="XJ11" s="1"/>
      <c r="XK11" s="1"/>
      <c r="XL11" s="1"/>
      <c r="XM11" s="1"/>
      <c r="XN11" s="1"/>
      <c r="XO11" s="1"/>
      <c r="XP11" s="1"/>
      <c r="XQ11" s="1"/>
      <c r="XR11" s="1"/>
      <c r="XS11" s="1"/>
      <c r="XT11" s="1"/>
      <c r="XU11" s="1"/>
      <c r="XV11" s="1"/>
      <c r="XW11" s="1"/>
      <c r="XX11" s="1"/>
      <c r="XY11" s="1"/>
      <c r="XZ11" s="1"/>
      <c r="YA11" s="1"/>
      <c r="YB11" s="1"/>
      <c r="YC11" s="1"/>
      <c r="YD11" s="1"/>
      <c r="YE11" s="1"/>
      <c r="YF11" s="1"/>
      <c r="YG11" s="1"/>
      <c r="YH11" s="1"/>
      <c r="YI11" s="1"/>
      <c r="YJ11" s="1"/>
      <c r="YK11" s="1"/>
      <c r="YL11" s="1"/>
      <c r="YM11" s="1"/>
      <c r="YN11" s="1"/>
      <c r="YO11" s="1"/>
      <c r="YP11" s="1"/>
      <c r="YQ11" s="1"/>
      <c r="YR11" s="1"/>
      <c r="YS11" s="1"/>
      <c r="YT11" s="1"/>
      <c r="YU11" s="1"/>
      <c r="YV11" s="1"/>
      <c r="YW11" s="1"/>
      <c r="YX11" s="1"/>
      <c r="YY11" s="1"/>
      <c r="YZ11" s="1"/>
      <c r="ZA11" s="1"/>
      <c r="ZB11" s="1"/>
      <c r="ZC11" s="1"/>
      <c r="ZD11" s="1"/>
      <c r="ZE11" s="1"/>
      <c r="ZF11" s="1"/>
      <c r="ZG11" s="1"/>
      <c r="ZH11" s="1"/>
      <c r="ZI11" s="1"/>
      <c r="ZJ11" s="1"/>
      <c r="ZK11" s="1"/>
      <c r="ZL11" s="1"/>
      <c r="ZM11" s="1"/>
      <c r="ZN11" s="1"/>
      <c r="ZO11" s="1"/>
      <c r="ZP11" s="1"/>
      <c r="ZQ11" s="1"/>
      <c r="ZR11" s="1"/>
      <c r="ZS11" s="1"/>
      <c r="ZT11" s="1"/>
      <c r="ZU11" s="1"/>
      <c r="ZV11" s="1"/>
      <c r="ZW11" s="1"/>
      <c r="ZX11" s="1"/>
      <c r="ZY11" s="1"/>
      <c r="ZZ11" s="1"/>
      <c r="AAA11" s="1"/>
      <c r="AAB11" s="1"/>
      <c r="AAC11" s="1"/>
      <c r="AAD11" s="1"/>
      <c r="AAE11" s="1"/>
      <c r="AAF11" s="1"/>
      <c r="AAG11" s="1"/>
      <c r="AAH11" s="1"/>
      <c r="AAI11" s="1"/>
      <c r="AAJ11" s="1"/>
      <c r="AAK11" s="1"/>
      <c r="AAL11" s="1"/>
      <c r="AAM11" s="1"/>
      <c r="AAN11" s="1"/>
      <c r="AAO11" s="1"/>
      <c r="AAP11" s="1"/>
      <c r="AAQ11" s="1"/>
      <c r="AAR11" s="1"/>
      <c r="AAS11" s="1"/>
      <c r="AAT11" s="1"/>
      <c r="AAU11" s="1"/>
      <c r="AAV11" s="1"/>
      <c r="AAW11" s="1"/>
      <c r="AAX11" s="1"/>
      <c r="AAY11" s="1"/>
      <c r="AAZ11" s="1"/>
      <c r="ABA11" s="1"/>
      <c r="ABB11" s="1"/>
      <c r="ABC11" s="1"/>
      <c r="ABD11" s="1"/>
      <c r="ABE11" s="1"/>
      <c r="ABF11" s="1"/>
      <c r="ABG11" s="1"/>
      <c r="ABH11" s="1"/>
      <c r="ABI11" s="1"/>
      <c r="ABJ11" s="1"/>
      <c r="ABK11" s="1"/>
      <c r="ABL11" s="1"/>
      <c r="ABM11" s="1"/>
      <c r="ABN11" s="1"/>
      <c r="ABO11" s="1"/>
      <c r="ABP11" s="1"/>
      <c r="ABQ11" s="1"/>
      <c r="ABR11" s="1"/>
      <c r="ABS11" s="1"/>
      <c r="ABT11" s="1"/>
      <c r="ABU11" s="1"/>
      <c r="ABV11" s="1"/>
      <c r="ABW11" s="1"/>
      <c r="ABX11" s="1"/>
      <c r="ABY11" s="1"/>
      <c r="ABZ11" s="1"/>
      <c r="ACA11" s="1"/>
      <c r="ACB11" s="1"/>
      <c r="ACC11" s="1"/>
      <c r="ACD11" s="1"/>
      <c r="ACE11" s="1"/>
      <c r="ACF11" s="1"/>
      <c r="ACG11" s="1"/>
      <c r="ACH11" s="1"/>
      <c r="ACI11" s="1"/>
      <c r="ACJ11" s="1"/>
      <c r="ACK11" s="1"/>
      <c r="ACL11" s="1"/>
      <c r="ACM11" s="1"/>
      <c r="ACN11" s="1"/>
      <c r="ACO11" s="1"/>
      <c r="ACP11" s="1"/>
      <c r="ACQ11" s="1"/>
      <c r="ACR11" s="1"/>
      <c r="ACS11" s="1"/>
      <c r="ACT11" s="1"/>
      <c r="ACU11" s="1"/>
      <c r="ACV11" s="1"/>
      <c r="ACW11" s="1"/>
      <c r="ACX11" s="1"/>
      <c r="ACY11" s="1"/>
      <c r="ACZ11" s="1"/>
      <c r="ADA11" s="1"/>
      <c r="ADB11" s="1"/>
      <c r="ADC11" s="1"/>
      <c r="ADD11" s="1"/>
      <c r="ADE11" s="1"/>
      <c r="ADF11" s="1"/>
      <c r="ADG11" s="1"/>
      <c r="ADH11" s="1"/>
      <c r="ADI11" s="1"/>
      <c r="ADJ11" s="1"/>
      <c r="ADK11" s="1"/>
      <c r="ADL11" s="1"/>
      <c r="ADM11" s="1"/>
      <c r="ADN11" s="1"/>
      <c r="ADO11" s="1"/>
      <c r="ADP11" s="1"/>
      <c r="ADQ11" s="1"/>
      <c r="ADR11" s="1"/>
      <c r="ADS11" s="1"/>
      <c r="ADT11" s="1"/>
      <c r="ADU11" s="1"/>
      <c r="ADV11" s="1"/>
      <c r="ADW11" s="1"/>
      <c r="ADX11" s="1"/>
      <c r="ADY11" s="1"/>
      <c r="ADZ11" s="1"/>
      <c r="AEA11" s="1"/>
      <c r="AEB11" s="1"/>
      <c r="AEC11" s="1"/>
      <c r="AED11" s="1"/>
      <c r="AEE11" s="1"/>
      <c r="AEF11" s="1"/>
      <c r="AEG11" s="1"/>
      <c r="AEH11" s="1"/>
      <c r="AEI11" s="1"/>
      <c r="AEJ11" s="1"/>
      <c r="AEK11" s="1"/>
      <c r="AEL11" s="1"/>
      <c r="AEM11" s="1"/>
      <c r="AEN11" s="1"/>
      <c r="AEO11" s="1"/>
      <c r="AEP11" s="1"/>
      <c r="AEQ11" s="1"/>
      <c r="AER11" s="1"/>
      <c r="AES11" s="1"/>
      <c r="AET11" s="1"/>
      <c r="AEU11" s="1"/>
      <c r="AEV11" s="1"/>
      <c r="AEW11" s="1"/>
      <c r="AEX11" s="1"/>
      <c r="AEY11" s="1"/>
      <c r="AEZ11" s="1"/>
      <c r="AFA11" s="1"/>
      <c r="AFB11" s="1"/>
      <c r="AFC11" s="1"/>
      <c r="AFD11" s="1"/>
      <c r="AFE11" s="1"/>
      <c r="AFF11" s="1"/>
      <c r="AFG11" s="1"/>
      <c r="AFH11" s="1"/>
      <c r="AFI11" s="1"/>
      <c r="AFJ11" s="1"/>
      <c r="AFK11" s="1"/>
      <c r="AFL11" s="1"/>
      <c r="AFM11" s="1"/>
      <c r="AFN11" s="1"/>
      <c r="AFO11" s="1"/>
      <c r="AFP11" s="1"/>
      <c r="AFQ11" s="1"/>
      <c r="AFR11" s="1"/>
      <c r="AFS11" s="1"/>
      <c r="AFT11" s="1"/>
      <c r="AFU11" s="1"/>
      <c r="AFV11" s="1"/>
      <c r="AFW11" s="1"/>
      <c r="AFX11" s="1"/>
      <c r="AFY11" s="1"/>
      <c r="AFZ11" s="1"/>
      <c r="AGA11" s="1"/>
      <c r="AGB11" s="1"/>
      <c r="AGC11" s="1"/>
      <c r="AGD11" s="1"/>
      <c r="AGE11" s="1"/>
      <c r="AGF11" s="1"/>
      <c r="AGG11" s="1"/>
      <c r="AGH11" s="1"/>
      <c r="AGI11" s="1"/>
      <c r="AGJ11" s="1"/>
      <c r="AGK11" s="1"/>
      <c r="AGL11" s="1"/>
      <c r="AGM11" s="1"/>
      <c r="AGN11" s="1"/>
      <c r="AGO11" s="1"/>
      <c r="AGP11" s="1"/>
      <c r="AGQ11" s="1"/>
      <c r="AGR11" s="1"/>
      <c r="AGS11" s="1"/>
      <c r="AGT11" s="1"/>
      <c r="AGU11" s="1"/>
      <c r="AGV11" s="1"/>
      <c r="AGW11" s="1"/>
      <c r="AGX11" s="1"/>
      <c r="AGY11" s="1"/>
      <c r="AGZ11" s="1"/>
      <c r="AHA11" s="1"/>
      <c r="AHB11" s="1"/>
      <c r="AHC11" s="1"/>
      <c r="AHD11" s="1"/>
      <c r="AHE11" s="1"/>
      <c r="AHF11" s="1"/>
      <c r="AHG11" s="1"/>
      <c r="AHH11" s="1"/>
      <c r="AHI11" s="1"/>
      <c r="AHJ11" s="1"/>
      <c r="AHK11" s="1"/>
      <c r="AHL11" s="1"/>
      <c r="AHM11" s="1"/>
      <c r="AHN11" s="1"/>
      <c r="AHO11" s="1"/>
      <c r="AHP11" s="1"/>
      <c r="AHQ11" s="1"/>
      <c r="AHR11" s="1"/>
      <c r="AHS11" s="1"/>
      <c r="AHT11" s="1"/>
      <c r="AHU11" s="1"/>
      <c r="AHV11" s="1"/>
      <c r="AHW11" s="1"/>
      <c r="AHX11" s="1"/>
      <c r="AHY11" s="1"/>
      <c r="AHZ11" s="1"/>
      <c r="AIA11" s="1"/>
      <c r="AIB11" s="1"/>
      <c r="AIC11" s="1"/>
      <c r="AID11" s="1"/>
      <c r="AIE11" s="1"/>
      <c r="AIF11" s="1"/>
      <c r="AIG11" s="1"/>
      <c r="AIH11" s="1"/>
      <c r="AII11" s="1"/>
      <c r="AIJ11" s="1"/>
      <c r="AIK11" s="1"/>
      <c r="AIL11" s="1"/>
      <c r="AIM11" s="1"/>
      <c r="AIN11" s="1"/>
      <c r="AIO11" s="1"/>
      <c r="AIP11" s="1"/>
      <c r="AIQ11" s="1"/>
      <c r="AIR11" s="1"/>
      <c r="AIS11" s="1"/>
      <c r="AIT11" s="1"/>
      <c r="AIU11" s="1"/>
      <c r="AIV11" s="1"/>
      <c r="AIW11" s="1"/>
      <c r="AIX11" s="1"/>
      <c r="AIY11" s="1"/>
      <c r="AIZ11" s="1"/>
      <c r="AJA11" s="1"/>
      <c r="AJB11" s="1"/>
      <c r="AJC11" s="1"/>
      <c r="AJD11" s="1"/>
      <c r="AJE11" s="1"/>
      <c r="AJF11" s="1"/>
      <c r="AJG11" s="1"/>
      <c r="AJH11" s="1"/>
      <c r="AJI11" s="1"/>
      <c r="AJJ11" s="1"/>
      <c r="AJK11" s="1"/>
      <c r="AJL11" s="1"/>
      <c r="AJM11" s="1"/>
      <c r="AJN11" s="1"/>
      <c r="AJO11" s="1"/>
      <c r="AJP11" s="1"/>
      <c r="AJQ11" s="1"/>
      <c r="AJR11" s="1"/>
      <c r="AJS11" s="1"/>
      <c r="AJT11" s="1"/>
      <c r="AJU11" s="1"/>
      <c r="AJV11" s="1"/>
      <c r="AJW11" s="1"/>
      <c r="AJX11" s="1"/>
      <c r="AJY11" s="1"/>
      <c r="AJZ11" s="1"/>
      <c r="AKA11" s="1"/>
      <c r="AKB11" s="1"/>
      <c r="AKC11" s="1"/>
      <c r="AKD11" s="1"/>
      <c r="AKE11" s="1"/>
      <c r="AKF11" s="1"/>
      <c r="AKG11" s="1"/>
      <c r="AKH11" s="1"/>
      <c r="AKI11" s="1"/>
      <c r="AKJ11" s="1"/>
      <c r="AKK11" s="1"/>
      <c r="AKL11" s="1"/>
    </row>
    <row r="12" spans="1:974" s="167" customFormat="1">
      <c r="A12" s="158"/>
      <c r="B12" s="127"/>
      <c r="C12" s="127" t="s">
        <v>321</v>
      </c>
      <c r="D12" s="220"/>
      <c r="E12" s="329"/>
      <c r="F12" s="6"/>
      <c r="G12" s="158"/>
      <c r="H12" s="270"/>
      <c r="I12" s="158"/>
      <c r="J12" s="158"/>
      <c r="K12" s="158"/>
      <c r="L12" s="158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  <c r="JJ12" s="1"/>
      <c r="JK12" s="1"/>
      <c r="JL12" s="1"/>
      <c r="JM12" s="1"/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/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  <c r="LC12" s="1"/>
      <c r="LD12" s="1"/>
      <c r="LE12" s="1"/>
      <c r="LF12" s="1"/>
      <c r="LG12" s="1"/>
      <c r="LH12" s="1"/>
      <c r="LI12" s="1"/>
      <c r="LJ12" s="1"/>
      <c r="LK12" s="1"/>
      <c r="LL12" s="1"/>
      <c r="LM12" s="1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  <c r="PC12" s="1"/>
      <c r="PD12" s="1"/>
      <c r="PE12" s="1"/>
      <c r="PF12" s="1"/>
      <c r="PG12" s="1"/>
      <c r="PH12" s="1"/>
      <c r="PI12" s="1"/>
      <c r="PJ12" s="1"/>
      <c r="PK12" s="1"/>
      <c r="PL12" s="1"/>
      <c r="PM12" s="1"/>
      <c r="PN12" s="1"/>
      <c r="PO12" s="1"/>
      <c r="PP12" s="1"/>
      <c r="PQ12" s="1"/>
      <c r="PR12" s="1"/>
      <c r="PS12" s="1"/>
      <c r="PT12" s="1"/>
      <c r="PU12" s="1"/>
      <c r="PV12" s="1"/>
      <c r="PW12" s="1"/>
      <c r="PX12" s="1"/>
      <c r="PY12" s="1"/>
      <c r="PZ12" s="1"/>
      <c r="QA12" s="1"/>
      <c r="QB12" s="1"/>
      <c r="QC12" s="1"/>
      <c r="QD12" s="1"/>
      <c r="QE12" s="1"/>
      <c r="QF12" s="1"/>
      <c r="QG12" s="1"/>
      <c r="QH12" s="1"/>
      <c r="QI12" s="1"/>
      <c r="QJ12" s="1"/>
      <c r="QK12" s="1"/>
      <c r="QL12" s="1"/>
      <c r="QM12" s="1"/>
      <c r="QN12" s="1"/>
      <c r="QO12" s="1"/>
      <c r="QP12" s="1"/>
      <c r="QQ12" s="1"/>
      <c r="QR12" s="1"/>
      <c r="QS12" s="1"/>
      <c r="QT12" s="1"/>
      <c r="QU12" s="1"/>
      <c r="QV12" s="1"/>
      <c r="QW12" s="1"/>
      <c r="QX12" s="1"/>
      <c r="QY12" s="1"/>
      <c r="QZ12" s="1"/>
      <c r="RA12" s="1"/>
      <c r="RB12" s="1"/>
      <c r="RC12" s="1"/>
      <c r="RD12" s="1"/>
      <c r="RE12" s="1"/>
      <c r="RF12" s="1"/>
      <c r="RG12" s="1"/>
      <c r="RH12" s="1"/>
      <c r="RI12" s="1"/>
      <c r="RJ12" s="1"/>
      <c r="RK12" s="1"/>
      <c r="RL12" s="1"/>
      <c r="RM12" s="1"/>
      <c r="RN12" s="1"/>
      <c r="RO12" s="1"/>
      <c r="RP12" s="1"/>
      <c r="RQ12" s="1"/>
      <c r="RR12" s="1"/>
      <c r="RS12" s="1"/>
      <c r="RT12" s="1"/>
      <c r="RU12" s="1"/>
      <c r="RV12" s="1"/>
      <c r="RW12" s="1"/>
      <c r="RX12" s="1"/>
      <c r="RY12" s="1"/>
      <c r="RZ12" s="1"/>
      <c r="SA12" s="1"/>
      <c r="SB12" s="1"/>
      <c r="SC12" s="1"/>
      <c r="SD12" s="1"/>
      <c r="SE12" s="1"/>
      <c r="SF12" s="1"/>
      <c r="SG12" s="1"/>
      <c r="SH12" s="1"/>
      <c r="SI12" s="1"/>
      <c r="SJ12" s="1"/>
      <c r="SK12" s="1"/>
      <c r="SL12" s="1"/>
      <c r="SM12" s="1"/>
      <c r="SN12" s="1"/>
      <c r="SO12" s="1"/>
      <c r="SP12" s="1"/>
      <c r="SQ12" s="1"/>
      <c r="SR12" s="1"/>
      <c r="SS12" s="1"/>
      <c r="ST12" s="1"/>
      <c r="SU12" s="1"/>
      <c r="SV12" s="1"/>
      <c r="SW12" s="1"/>
      <c r="SX12" s="1"/>
      <c r="SY12" s="1"/>
      <c r="SZ12" s="1"/>
      <c r="TA12" s="1"/>
      <c r="TB12" s="1"/>
      <c r="TC12" s="1"/>
      <c r="TD12" s="1"/>
      <c r="TE12" s="1"/>
      <c r="TF12" s="1"/>
      <c r="TG12" s="1"/>
      <c r="TH12" s="1"/>
      <c r="TI12" s="1"/>
      <c r="TJ12" s="1"/>
      <c r="TK12" s="1"/>
      <c r="TL12" s="1"/>
      <c r="TM12" s="1"/>
      <c r="TN12" s="1"/>
      <c r="TO12" s="1"/>
      <c r="TP12" s="1"/>
      <c r="TQ12" s="1"/>
      <c r="TR12" s="1"/>
      <c r="TS12" s="1"/>
      <c r="TT12" s="1"/>
      <c r="TU12" s="1"/>
      <c r="TV12" s="1"/>
      <c r="TW12" s="1"/>
      <c r="TX12" s="1"/>
      <c r="TY12" s="1"/>
      <c r="TZ12" s="1"/>
      <c r="UA12" s="1"/>
      <c r="UB12" s="1"/>
      <c r="UC12" s="1"/>
      <c r="UD12" s="1"/>
      <c r="UE12" s="1"/>
      <c r="UF12" s="1"/>
      <c r="UG12" s="1"/>
      <c r="UH12" s="1"/>
      <c r="UI12" s="1"/>
      <c r="UJ12" s="1"/>
      <c r="UK12" s="1"/>
      <c r="UL12" s="1"/>
      <c r="UM12" s="1"/>
      <c r="UN12" s="1"/>
      <c r="UO12" s="1"/>
      <c r="UP12" s="1"/>
      <c r="UQ12" s="1"/>
      <c r="UR12" s="1"/>
      <c r="US12" s="1"/>
      <c r="UT12" s="1"/>
      <c r="UU12" s="1"/>
      <c r="UV12" s="1"/>
      <c r="UW12" s="1"/>
      <c r="UX12" s="1"/>
      <c r="UY12" s="1"/>
      <c r="UZ12" s="1"/>
      <c r="VA12" s="1"/>
      <c r="VB12" s="1"/>
      <c r="VC12" s="1"/>
      <c r="VD12" s="1"/>
      <c r="VE12" s="1"/>
      <c r="VF12" s="1"/>
      <c r="VG12" s="1"/>
      <c r="VH12" s="1"/>
      <c r="VI12" s="1"/>
      <c r="VJ12" s="1"/>
      <c r="VK12" s="1"/>
      <c r="VL12" s="1"/>
      <c r="VM12" s="1"/>
      <c r="VN12" s="1"/>
      <c r="VO12" s="1"/>
      <c r="VP12" s="1"/>
      <c r="VQ12" s="1"/>
      <c r="VR12" s="1"/>
      <c r="VS12" s="1"/>
      <c r="VT12" s="1"/>
      <c r="VU12" s="1"/>
      <c r="VV12" s="1"/>
      <c r="VW12" s="1"/>
      <c r="VX12" s="1"/>
      <c r="VY12" s="1"/>
      <c r="VZ12" s="1"/>
      <c r="WA12" s="1"/>
      <c r="WB12" s="1"/>
      <c r="WC12" s="1"/>
      <c r="WD12" s="1"/>
      <c r="WE12" s="1"/>
      <c r="WF12" s="1"/>
      <c r="WG12" s="1"/>
      <c r="WH12" s="1"/>
      <c r="WI12" s="1"/>
      <c r="WJ12" s="1"/>
      <c r="WK12" s="1"/>
      <c r="WL12" s="1"/>
      <c r="WM12" s="1"/>
      <c r="WN12" s="1"/>
      <c r="WO12" s="1"/>
      <c r="WP12" s="1"/>
      <c r="WQ12" s="1"/>
      <c r="WR12" s="1"/>
      <c r="WS12" s="1"/>
      <c r="WT12" s="1"/>
      <c r="WU12" s="1"/>
      <c r="WV12" s="1"/>
      <c r="WW12" s="1"/>
      <c r="WX12" s="1"/>
      <c r="WY12" s="1"/>
      <c r="WZ12" s="1"/>
      <c r="XA12" s="1"/>
      <c r="XB12" s="1"/>
      <c r="XC12" s="1"/>
      <c r="XD12" s="1"/>
      <c r="XE12" s="1"/>
      <c r="XF12" s="1"/>
      <c r="XG12" s="1"/>
      <c r="XH12" s="1"/>
      <c r="XI12" s="1"/>
      <c r="XJ12" s="1"/>
      <c r="XK12" s="1"/>
      <c r="XL12" s="1"/>
      <c r="XM12" s="1"/>
      <c r="XN12" s="1"/>
      <c r="XO12" s="1"/>
      <c r="XP12" s="1"/>
      <c r="XQ12" s="1"/>
      <c r="XR12" s="1"/>
      <c r="XS12" s="1"/>
      <c r="XT12" s="1"/>
      <c r="XU12" s="1"/>
      <c r="XV12" s="1"/>
      <c r="XW12" s="1"/>
      <c r="XX12" s="1"/>
      <c r="XY12" s="1"/>
      <c r="XZ12" s="1"/>
      <c r="YA12" s="1"/>
      <c r="YB12" s="1"/>
      <c r="YC12" s="1"/>
      <c r="YD12" s="1"/>
      <c r="YE12" s="1"/>
      <c r="YF12" s="1"/>
      <c r="YG12" s="1"/>
      <c r="YH12" s="1"/>
      <c r="YI12" s="1"/>
      <c r="YJ12" s="1"/>
      <c r="YK12" s="1"/>
      <c r="YL12" s="1"/>
      <c r="YM12" s="1"/>
      <c r="YN12" s="1"/>
      <c r="YO12" s="1"/>
      <c r="YP12" s="1"/>
      <c r="YQ12" s="1"/>
      <c r="YR12" s="1"/>
      <c r="YS12" s="1"/>
      <c r="YT12" s="1"/>
      <c r="YU12" s="1"/>
      <c r="YV12" s="1"/>
      <c r="YW12" s="1"/>
      <c r="YX12" s="1"/>
      <c r="YY12" s="1"/>
      <c r="YZ12" s="1"/>
      <c r="ZA12" s="1"/>
      <c r="ZB12" s="1"/>
      <c r="ZC12" s="1"/>
      <c r="ZD12" s="1"/>
      <c r="ZE12" s="1"/>
      <c r="ZF12" s="1"/>
      <c r="ZG12" s="1"/>
      <c r="ZH12" s="1"/>
      <c r="ZI12" s="1"/>
      <c r="ZJ12" s="1"/>
      <c r="ZK12" s="1"/>
      <c r="ZL12" s="1"/>
      <c r="ZM12" s="1"/>
      <c r="ZN12" s="1"/>
      <c r="ZO12" s="1"/>
      <c r="ZP12" s="1"/>
      <c r="ZQ12" s="1"/>
      <c r="ZR12" s="1"/>
      <c r="ZS12" s="1"/>
      <c r="ZT12" s="1"/>
      <c r="ZU12" s="1"/>
      <c r="ZV12" s="1"/>
      <c r="ZW12" s="1"/>
      <c r="ZX12" s="1"/>
      <c r="ZY12" s="1"/>
      <c r="ZZ12" s="1"/>
      <c r="AAA12" s="1"/>
      <c r="AAB12" s="1"/>
      <c r="AAC12" s="1"/>
      <c r="AAD12" s="1"/>
      <c r="AAE12" s="1"/>
      <c r="AAF12" s="1"/>
      <c r="AAG12" s="1"/>
      <c r="AAH12" s="1"/>
      <c r="AAI12" s="1"/>
      <c r="AAJ12" s="1"/>
      <c r="AAK12" s="1"/>
      <c r="AAL12" s="1"/>
      <c r="AAM12" s="1"/>
      <c r="AAN12" s="1"/>
      <c r="AAO12" s="1"/>
      <c r="AAP12" s="1"/>
      <c r="AAQ12" s="1"/>
      <c r="AAR12" s="1"/>
      <c r="AAS12" s="1"/>
      <c r="AAT12" s="1"/>
      <c r="AAU12" s="1"/>
      <c r="AAV12" s="1"/>
      <c r="AAW12" s="1"/>
      <c r="AAX12" s="1"/>
      <c r="AAY12" s="1"/>
      <c r="AAZ12" s="1"/>
      <c r="ABA12" s="1"/>
      <c r="ABB12" s="1"/>
      <c r="ABC12" s="1"/>
      <c r="ABD12" s="1"/>
      <c r="ABE12" s="1"/>
      <c r="ABF12" s="1"/>
      <c r="ABG12" s="1"/>
      <c r="ABH12" s="1"/>
      <c r="ABI12" s="1"/>
      <c r="ABJ12" s="1"/>
      <c r="ABK12" s="1"/>
      <c r="ABL12" s="1"/>
      <c r="ABM12" s="1"/>
      <c r="ABN12" s="1"/>
      <c r="ABO12" s="1"/>
      <c r="ABP12" s="1"/>
      <c r="ABQ12" s="1"/>
      <c r="ABR12" s="1"/>
      <c r="ABS12" s="1"/>
      <c r="ABT12" s="1"/>
      <c r="ABU12" s="1"/>
      <c r="ABV12" s="1"/>
      <c r="ABW12" s="1"/>
      <c r="ABX12" s="1"/>
      <c r="ABY12" s="1"/>
      <c r="ABZ12" s="1"/>
      <c r="ACA12" s="1"/>
      <c r="ACB12" s="1"/>
      <c r="ACC12" s="1"/>
      <c r="ACD12" s="1"/>
      <c r="ACE12" s="1"/>
      <c r="ACF12" s="1"/>
      <c r="ACG12" s="1"/>
      <c r="ACH12" s="1"/>
      <c r="ACI12" s="1"/>
      <c r="ACJ12" s="1"/>
      <c r="ACK12" s="1"/>
      <c r="ACL12" s="1"/>
      <c r="ACM12" s="1"/>
      <c r="ACN12" s="1"/>
      <c r="ACO12" s="1"/>
      <c r="ACP12" s="1"/>
      <c r="ACQ12" s="1"/>
      <c r="ACR12" s="1"/>
      <c r="ACS12" s="1"/>
      <c r="ACT12" s="1"/>
      <c r="ACU12" s="1"/>
      <c r="ACV12" s="1"/>
      <c r="ACW12" s="1"/>
      <c r="ACX12" s="1"/>
      <c r="ACY12" s="1"/>
      <c r="ACZ12" s="1"/>
      <c r="ADA12" s="1"/>
      <c r="ADB12" s="1"/>
      <c r="ADC12" s="1"/>
      <c r="ADD12" s="1"/>
      <c r="ADE12" s="1"/>
      <c r="ADF12" s="1"/>
      <c r="ADG12" s="1"/>
      <c r="ADH12" s="1"/>
      <c r="ADI12" s="1"/>
      <c r="ADJ12" s="1"/>
      <c r="ADK12" s="1"/>
      <c r="ADL12" s="1"/>
      <c r="ADM12" s="1"/>
      <c r="ADN12" s="1"/>
      <c r="ADO12" s="1"/>
      <c r="ADP12" s="1"/>
      <c r="ADQ12" s="1"/>
      <c r="ADR12" s="1"/>
      <c r="ADS12" s="1"/>
      <c r="ADT12" s="1"/>
      <c r="ADU12" s="1"/>
      <c r="ADV12" s="1"/>
      <c r="ADW12" s="1"/>
      <c r="ADX12" s="1"/>
      <c r="ADY12" s="1"/>
      <c r="ADZ12" s="1"/>
      <c r="AEA12" s="1"/>
      <c r="AEB12" s="1"/>
      <c r="AEC12" s="1"/>
      <c r="AED12" s="1"/>
      <c r="AEE12" s="1"/>
      <c r="AEF12" s="1"/>
      <c r="AEG12" s="1"/>
      <c r="AEH12" s="1"/>
      <c r="AEI12" s="1"/>
      <c r="AEJ12" s="1"/>
      <c r="AEK12" s="1"/>
      <c r="AEL12" s="1"/>
      <c r="AEM12" s="1"/>
      <c r="AEN12" s="1"/>
      <c r="AEO12" s="1"/>
      <c r="AEP12" s="1"/>
      <c r="AEQ12" s="1"/>
      <c r="AER12" s="1"/>
      <c r="AES12" s="1"/>
      <c r="AET12" s="1"/>
      <c r="AEU12" s="1"/>
      <c r="AEV12" s="1"/>
      <c r="AEW12" s="1"/>
      <c r="AEX12" s="1"/>
      <c r="AEY12" s="1"/>
      <c r="AEZ12" s="1"/>
      <c r="AFA12" s="1"/>
      <c r="AFB12" s="1"/>
      <c r="AFC12" s="1"/>
      <c r="AFD12" s="1"/>
      <c r="AFE12" s="1"/>
      <c r="AFF12" s="1"/>
      <c r="AFG12" s="1"/>
      <c r="AFH12" s="1"/>
      <c r="AFI12" s="1"/>
      <c r="AFJ12" s="1"/>
      <c r="AFK12" s="1"/>
      <c r="AFL12" s="1"/>
      <c r="AFM12" s="1"/>
      <c r="AFN12" s="1"/>
      <c r="AFO12" s="1"/>
      <c r="AFP12" s="1"/>
      <c r="AFQ12" s="1"/>
      <c r="AFR12" s="1"/>
      <c r="AFS12" s="1"/>
      <c r="AFT12" s="1"/>
      <c r="AFU12" s="1"/>
      <c r="AFV12" s="1"/>
      <c r="AFW12" s="1"/>
      <c r="AFX12" s="1"/>
      <c r="AFY12" s="1"/>
      <c r="AFZ12" s="1"/>
      <c r="AGA12" s="1"/>
      <c r="AGB12" s="1"/>
      <c r="AGC12" s="1"/>
      <c r="AGD12" s="1"/>
      <c r="AGE12" s="1"/>
      <c r="AGF12" s="1"/>
      <c r="AGG12" s="1"/>
      <c r="AGH12" s="1"/>
      <c r="AGI12" s="1"/>
      <c r="AGJ12" s="1"/>
      <c r="AGK12" s="1"/>
      <c r="AGL12" s="1"/>
      <c r="AGM12" s="1"/>
      <c r="AGN12" s="1"/>
      <c r="AGO12" s="1"/>
      <c r="AGP12" s="1"/>
      <c r="AGQ12" s="1"/>
      <c r="AGR12" s="1"/>
      <c r="AGS12" s="1"/>
      <c r="AGT12" s="1"/>
      <c r="AGU12" s="1"/>
      <c r="AGV12" s="1"/>
      <c r="AGW12" s="1"/>
      <c r="AGX12" s="1"/>
      <c r="AGY12" s="1"/>
      <c r="AGZ12" s="1"/>
      <c r="AHA12" s="1"/>
      <c r="AHB12" s="1"/>
      <c r="AHC12" s="1"/>
      <c r="AHD12" s="1"/>
      <c r="AHE12" s="1"/>
      <c r="AHF12" s="1"/>
      <c r="AHG12" s="1"/>
      <c r="AHH12" s="1"/>
      <c r="AHI12" s="1"/>
      <c r="AHJ12" s="1"/>
      <c r="AHK12" s="1"/>
      <c r="AHL12" s="1"/>
      <c r="AHM12" s="1"/>
      <c r="AHN12" s="1"/>
      <c r="AHO12" s="1"/>
      <c r="AHP12" s="1"/>
      <c r="AHQ12" s="1"/>
      <c r="AHR12" s="1"/>
      <c r="AHS12" s="1"/>
      <c r="AHT12" s="1"/>
      <c r="AHU12" s="1"/>
      <c r="AHV12" s="1"/>
      <c r="AHW12" s="1"/>
      <c r="AHX12" s="1"/>
      <c r="AHY12" s="1"/>
      <c r="AHZ12" s="1"/>
      <c r="AIA12" s="1"/>
      <c r="AIB12" s="1"/>
      <c r="AIC12" s="1"/>
      <c r="AID12" s="1"/>
      <c r="AIE12" s="1"/>
      <c r="AIF12" s="1"/>
      <c r="AIG12" s="1"/>
      <c r="AIH12" s="1"/>
      <c r="AII12" s="1"/>
      <c r="AIJ12" s="1"/>
      <c r="AIK12" s="1"/>
      <c r="AIL12" s="1"/>
      <c r="AIM12" s="1"/>
      <c r="AIN12" s="1"/>
      <c r="AIO12" s="1"/>
      <c r="AIP12" s="1"/>
      <c r="AIQ12" s="1"/>
      <c r="AIR12" s="1"/>
      <c r="AIS12" s="1"/>
      <c r="AIT12" s="1"/>
      <c r="AIU12" s="1"/>
      <c r="AIV12" s="1"/>
      <c r="AIW12" s="1"/>
      <c r="AIX12" s="1"/>
      <c r="AIY12" s="1"/>
      <c r="AIZ12" s="1"/>
      <c r="AJA12" s="1"/>
      <c r="AJB12" s="1"/>
      <c r="AJC12" s="1"/>
      <c r="AJD12" s="1"/>
      <c r="AJE12" s="1"/>
      <c r="AJF12" s="1"/>
      <c r="AJG12" s="1"/>
      <c r="AJH12" s="1"/>
      <c r="AJI12" s="1"/>
      <c r="AJJ12" s="1"/>
      <c r="AJK12" s="1"/>
      <c r="AJL12" s="1"/>
      <c r="AJM12" s="1"/>
      <c r="AJN12" s="1"/>
      <c r="AJO12" s="1"/>
      <c r="AJP12" s="1"/>
      <c r="AJQ12" s="1"/>
      <c r="AJR12" s="1"/>
      <c r="AJS12" s="1"/>
      <c r="AJT12" s="1"/>
      <c r="AJU12" s="1"/>
      <c r="AJV12" s="1"/>
      <c r="AJW12" s="1"/>
      <c r="AJX12" s="1"/>
      <c r="AJY12" s="1"/>
      <c r="AJZ12" s="1"/>
      <c r="AKA12" s="1"/>
      <c r="AKB12" s="1"/>
      <c r="AKC12" s="1"/>
      <c r="AKD12" s="1"/>
      <c r="AKE12" s="1"/>
      <c r="AKF12" s="1"/>
      <c r="AKG12" s="1"/>
      <c r="AKH12" s="1"/>
      <c r="AKI12" s="1"/>
      <c r="AKJ12" s="1"/>
      <c r="AKK12" s="1"/>
      <c r="AKL12" s="1"/>
    </row>
    <row r="13" spans="1:974" s="167" customFormat="1">
      <c r="A13" s="158"/>
      <c r="B13" s="127"/>
      <c r="C13" s="127" t="s">
        <v>1351</v>
      </c>
      <c r="D13" s="220"/>
      <c r="E13" s="329"/>
      <c r="F13" s="6"/>
      <c r="G13" s="158"/>
      <c r="H13" s="270"/>
      <c r="I13" s="158"/>
      <c r="J13" s="158"/>
      <c r="K13" s="158"/>
      <c r="L13" s="158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  <c r="AFO13" s="1"/>
      <c r="AFP13" s="1"/>
      <c r="AFQ13" s="1"/>
      <c r="AFR13" s="1"/>
      <c r="AFS13" s="1"/>
      <c r="AFT13" s="1"/>
      <c r="AFU13" s="1"/>
      <c r="AFV13" s="1"/>
      <c r="AFW13" s="1"/>
      <c r="AFX13" s="1"/>
      <c r="AFY13" s="1"/>
      <c r="AFZ13" s="1"/>
      <c r="AGA13" s="1"/>
      <c r="AGB13" s="1"/>
      <c r="AGC13" s="1"/>
      <c r="AGD13" s="1"/>
      <c r="AGE13" s="1"/>
      <c r="AGF13" s="1"/>
      <c r="AGG13" s="1"/>
      <c r="AGH13" s="1"/>
      <c r="AGI13" s="1"/>
      <c r="AGJ13" s="1"/>
      <c r="AGK13" s="1"/>
      <c r="AGL13" s="1"/>
      <c r="AGM13" s="1"/>
      <c r="AGN13" s="1"/>
      <c r="AGO13" s="1"/>
      <c r="AGP13" s="1"/>
      <c r="AGQ13" s="1"/>
      <c r="AGR13" s="1"/>
      <c r="AGS13" s="1"/>
      <c r="AGT13" s="1"/>
      <c r="AGU13" s="1"/>
      <c r="AGV13" s="1"/>
      <c r="AGW13" s="1"/>
      <c r="AGX13" s="1"/>
      <c r="AGY13" s="1"/>
      <c r="AGZ13" s="1"/>
      <c r="AHA13" s="1"/>
      <c r="AHB13" s="1"/>
      <c r="AHC13" s="1"/>
      <c r="AHD13" s="1"/>
      <c r="AHE13" s="1"/>
      <c r="AHF13" s="1"/>
      <c r="AHG13" s="1"/>
      <c r="AHH13" s="1"/>
      <c r="AHI13" s="1"/>
      <c r="AHJ13" s="1"/>
      <c r="AHK13" s="1"/>
      <c r="AHL13" s="1"/>
      <c r="AHM13" s="1"/>
      <c r="AHN13" s="1"/>
      <c r="AHO13" s="1"/>
      <c r="AHP13" s="1"/>
      <c r="AHQ13" s="1"/>
      <c r="AHR13" s="1"/>
      <c r="AHS13" s="1"/>
      <c r="AHT13" s="1"/>
      <c r="AHU13" s="1"/>
      <c r="AHV13" s="1"/>
      <c r="AHW13" s="1"/>
      <c r="AHX13" s="1"/>
      <c r="AHY13" s="1"/>
      <c r="AHZ13" s="1"/>
      <c r="AIA13" s="1"/>
      <c r="AIB13" s="1"/>
      <c r="AIC13" s="1"/>
      <c r="AID13" s="1"/>
      <c r="AIE13" s="1"/>
      <c r="AIF13" s="1"/>
      <c r="AIG13" s="1"/>
      <c r="AIH13" s="1"/>
      <c r="AII13" s="1"/>
      <c r="AIJ13" s="1"/>
      <c r="AIK13" s="1"/>
      <c r="AIL13" s="1"/>
      <c r="AIM13" s="1"/>
      <c r="AIN13" s="1"/>
      <c r="AIO13" s="1"/>
      <c r="AIP13" s="1"/>
      <c r="AIQ13" s="1"/>
      <c r="AIR13" s="1"/>
      <c r="AIS13" s="1"/>
      <c r="AIT13" s="1"/>
      <c r="AIU13" s="1"/>
      <c r="AIV13" s="1"/>
      <c r="AIW13" s="1"/>
      <c r="AIX13" s="1"/>
      <c r="AIY13" s="1"/>
      <c r="AIZ13" s="1"/>
      <c r="AJA13" s="1"/>
      <c r="AJB13" s="1"/>
      <c r="AJC13" s="1"/>
      <c r="AJD13" s="1"/>
      <c r="AJE13" s="1"/>
      <c r="AJF13" s="1"/>
      <c r="AJG13" s="1"/>
      <c r="AJH13" s="1"/>
      <c r="AJI13" s="1"/>
      <c r="AJJ13" s="1"/>
      <c r="AJK13" s="1"/>
      <c r="AJL13" s="1"/>
      <c r="AJM13" s="1"/>
      <c r="AJN13" s="1"/>
      <c r="AJO13" s="1"/>
      <c r="AJP13" s="1"/>
      <c r="AJQ13" s="1"/>
      <c r="AJR13" s="1"/>
      <c r="AJS13" s="1"/>
      <c r="AJT13" s="1"/>
      <c r="AJU13" s="1"/>
      <c r="AJV13" s="1"/>
      <c r="AJW13" s="1"/>
      <c r="AJX13" s="1"/>
      <c r="AJY13" s="1"/>
      <c r="AJZ13" s="1"/>
      <c r="AKA13" s="1"/>
      <c r="AKB13" s="1"/>
      <c r="AKC13" s="1"/>
      <c r="AKD13" s="1"/>
      <c r="AKE13" s="1"/>
      <c r="AKF13" s="1"/>
      <c r="AKG13" s="1"/>
      <c r="AKH13" s="1"/>
      <c r="AKI13" s="1"/>
      <c r="AKJ13" s="1"/>
      <c r="AKK13" s="1"/>
      <c r="AKL13" s="1"/>
    </row>
    <row r="14" spans="1:974" s="167" customFormat="1">
      <c r="A14" s="158"/>
      <c r="B14" s="204"/>
      <c r="C14" s="126" t="s">
        <v>606</v>
      </c>
      <c r="D14" s="220"/>
      <c r="E14" s="329"/>
      <c r="F14" s="6"/>
      <c r="G14" s="158"/>
      <c r="H14" s="270"/>
      <c r="I14" s="158"/>
      <c r="J14" s="158"/>
      <c r="K14" s="158"/>
      <c r="L14" s="158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</row>
    <row r="15" spans="1:974" s="167" customFormat="1">
      <c r="A15" s="158"/>
      <c r="B15" s="205"/>
      <c r="C15" s="126" t="s">
        <v>1347</v>
      </c>
      <c r="D15" s="262"/>
      <c r="E15" s="1"/>
      <c r="F15" s="6"/>
      <c r="G15" s="158"/>
      <c r="H15" s="270"/>
      <c r="I15" s="158"/>
      <c r="J15" s="158"/>
      <c r="K15" s="158"/>
      <c r="L15" s="158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  <c r="AFO15" s="1"/>
      <c r="AFP15" s="1"/>
      <c r="AFQ15" s="1"/>
      <c r="AFR15" s="1"/>
      <c r="AFS15" s="1"/>
      <c r="AFT15" s="1"/>
      <c r="AFU15" s="1"/>
      <c r="AFV15" s="1"/>
      <c r="AFW15" s="1"/>
      <c r="AFX15" s="1"/>
      <c r="AFY15" s="1"/>
      <c r="AFZ15" s="1"/>
      <c r="AGA15" s="1"/>
      <c r="AGB15" s="1"/>
      <c r="AGC15" s="1"/>
      <c r="AGD15" s="1"/>
      <c r="AGE15" s="1"/>
      <c r="AGF15" s="1"/>
      <c r="AGG15" s="1"/>
      <c r="AGH15" s="1"/>
      <c r="AGI15" s="1"/>
      <c r="AGJ15" s="1"/>
      <c r="AGK15" s="1"/>
      <c r="AGL15" s="1"/>
      <c r="AGM15" s="1"/>
      <c r="AGN15" s="1"/>
      <c r="AGO15" s="1"/>
      <c r="AGP15" s="1"/>
      <c r="AGQ15" s="1"/>
      <c r="AGR15" s="1"/>
      <c r="AGS15" s="1"/>
      <c r="AGT15" s="1"/>
      <c r="AGU15" s="1"/>
      <c r="AGV15" s="1"/>
      <c r="AGW15" s="1"/>
      <c r="AGX15" s="1"/>
      <c r="AGY15" s="1"/>
      <c r="AGZ15" s="1"/>
      <c r="AHA15" s="1"/>
      <c r="AHB15" s="1"/>
      <c r="AHC15" s="1"/>
      <c r="AHD15" s="1"/>
      <c r="AHE15" s="1"/>
      <c r="AHF15" s="1"/>
      <c r="AHG15" s="1"/>
      <c r="AHH15" s="1"/>
      <c r="AHI15" s="1"/>
      <c r="AHJ15" s="1"/>
      <c r="AHK15" s="1"/>
      <c r="AHL15" s="1"/>
      <c r="AHM15" s="1"/>
      <c r="AHN15" s="1"/>
      <c r="AHO15" s="1"/>
      <c r="AHP15" s="1"/>
      <c r="AHQ15" s="1"/>
      <c r="AHR15" s="1"/>
      <c r="AHS15" s="1"/>
      <c r="AHT15" s="1"/>
      <c r="AHU15" s="1"/>
      <c r="AHV15" s="1"/>
      <c r="AHW15" s="1"/>
      <c r="AHX15" s="1"/>
      <c r="AHY15" s="1"/>
      <c r="AHZ15" s="1"/>
      <c r="AIA15" s="1"/>
      <c r="AIB15" s="1"/>
      <c r="AIC15" s="1"/>
      <c r="AID15" s="1"/>
      <c r="AIE15" s="1"/>
      <c r="AIF15" s="1"/>
      <c r="AIG15" s="1"/>
      <c r="AIH15" s="1"/>
      <c r="AII15" s="1"/>
      <c r="AIJ15" s="1"/>
      <c r="AIK15" s="1"/>
      <c r="AIL15" s="1"/>
      <c r="AIM15" s="1"/>
      <c r="AIN15" s="1"/>
      <c r="AIO15" s="1"/>
      <c r="AIP15" s="1"/>
      <c r="AIQ15" s="1"/>
      <c r="AIR15" s="1"/>
      <c r="AIS15" s="1"/>
      <c r="AIT15" s="1"/>
      <c r="AIU15" s="1"/>
      <c r="AIV15" s="1"/>
      <c r="AIW15" s="1"/>
      <c r="AIX15" s="1"/>
      <c r="AIY15" s="1"/>
      <c r="AIZ15" s="1"/>
      <c r="AJA15" s="1"/>
      <c r="AJB15" s="1"/>
      <c r="AJC15" s="1"/>
      <c r="AJD15" s="1"/>
      <c r="AJE15" s="1"/>
      <c r="AJF15" s="1"/>
      <c r="AJG15" s="1"/>
      <c r="AJH15" s="1"/>
      <c r="AJI15" s="1"/>
      <c r="AJJ15" s="1"/>
      <c r="AJK15" s="1"/>
      <c r="AJL15" s="1"/>
      <c r="AJM15" s="1"/>
      <c r="AJN15" s="1"/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</row>
    <row r="16" spans="1:974" s="167" customFormat="1">
      <c r="A16" s="158"/>
      <c r="B16" s="205"/>
      <c r="C16" s="127" t="s">
        <v>1348</v>
      </c>
      <c r="D16" s="262"/>
      <c r="E16" s="1"/>
      <c r="F16" s="6"/>
      <c r="G16" s="158"/>
      <c r="H16" s="270"/>
      <c r="I16" s="158"/>
      <c r="J16" s="158"/>
      <c r="K16" s="158"/>
      <c r="L16" s="158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</row>
    <row r="17" spans="1:974" s="167" customFormat="1">
      <c r="A17" s="158"/>
      <c r="B17" s="205"/>
      <c r="C17" s="204"/>
      <c r="D17" s="220"/>
      <c r="E17" s="1"/>
      <c r="F17" s="6"/>
      <c r="G17" s="158"/>
      <c r="H17" s="270"/>
      <c r="I17" s="158"/>
      <c r="J17" s="158"/>
      <c r="K17" s="158"/>
      <c r="L17" s="158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</row>
    <row r="18" spans="1:974" s="167" customFormat="1">
      <c r="A18" s="158"/>
      <c r="B18" s="205"/>
      <c r="C18" s="205"/>
      <c r="D18" s="206"/>
      <c r="E18" s="1"/>
      <c r="F18" s="6"/>
      <c r="G18" s="158"/>
      <c r="H18" s="270"/>
      <c r="I18" s="158"/>
      <c r="J18" s="158"/>
      <c r="K18" s="158"/>
      <c r="L18" s="158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  <c r="AFO18" s="1"/>
      <c r="AFP18" s="1"/>
      <c r="AFQ18" s="1"/>
      <c r="AFR18" s="1"/>
      <c r="AFS18" s="1"/>
      <c r="AFT18" s="1"/>
      <c r="AFU18" s="1"/>
      <c r="AFV18" s="1"/>
      <c r="AFW18" s="1"/>
      <c r="AFX18" s="1"/>
      <c r="AFY18" s="1"/>
      <c r="AFZ18" s="1"/>
      <c r="AGA18" s="1"/>
      <c r="AGB18" s="1"/>
      <c r="AGC18" s="1"/>
      <c r="AGD18" s="1"/>
      <c r="AGE18" s="1"/>
      <c r="AGF18" s="1"/>
      <c r="AGG18" s="1"/>
      <c r="AGH18" s="1"/>
      <c r="AGI18" s="1"/>
      <c r="AGJ18" s="1"/>
      <c r="AGK18" s="1"/>
      <c r="AGL18" s="1"/>
      <c r="AGM18" s="1"/>
      <c r="AGN18" s="1"/>
      <c r="AGO18" s="1"/>
      <c r="AGP18" s="1"/>
      <c r="AGQ18" s="1"/>
      <c r="AGR18" s="1"/>
      <c r="AGS18" s="1"/>
      <c r="AGT18" s="1"/>
      <c r="AGU18" s="1"/>
      <c r="AGV18" s="1"/>
      <c r="AGW18" s="1"/>
      <c r="AGX18" s="1"/>
      <c r="AGY18" s="1"/>
      <c r="AGZ18" s="1"/>
      <c r="AHA18" s="1"/>
      <c r="AHB18" s="1"/>
      <c r="AHC18" s="1"/>
      <c r="AHD18" s="1"/>
      <c r="AHE18" s="1"/>
      <c r="AHF18" s="1"/>
      <c r="AHG18" s="1"/>
      <c r="AHH18" s="1"/>
      <c r="AHI18" s="1"/>
      <c r="AHJ18" s="1"/>
      <c r="AHK18" s="1"/>
      <c r="AHL18" s="1"/>
      <c r="AHM18" s="1"/>
      <c r="AHN18" s="1"/>
      <c r="AHO18" s="1"/>
      <c r="AHP18" s="1"/>
      <c r="AHQ18" s="1"/>
      <c r="AHR18" s="1"/>
      <c r="AHS18" s="1"/>
      <c r="AHT18" s="1"/>
      <c r="AHU18" s="1"/>
      <c r="AHV18" s="1"/>
      <c r="AHW18" s="1"/>
      <c r="AHX18" s="1"/>
      <c r="AHY18" s="1"/>
      <c r="AHZ18" s="1"/>
      <c r="AIA18" s="1"/>
      <c r="AIB18" s="1"/>
      <c r="AIC18" s="1"/>
      <c r="AID18" s="1"/>
      <c r="AIE18" s="1"/>
      <c r="AIF18" s="1"/>
      <c r="AIG18" s="1"/>
      <c r="AIH18" s="1"/>
      <c r="AII18" s="1"/>
      <c r="AIJ18" s="1"/>
      <c r="AIK18" s="1"/>
      <c r="AIL18" s="1"/>
      <c r="AIM18" s="1"/>
      <c r="AIN18" s="1"/>
      <c r="AIO18" s="1"/>
      <c r="AIP18" s="1"/>
      <c r="AIQ18" s="1"/>
      <c r="AIR18" s="1"/>
      <c r="AIS18" s="1"/>
      <c r="AIT18" s="1"/>
      <c r="AIU18" s="1"/>
      <c r="AIV18" s="1"/>
      <c r="AIW18" s="1"/>
      <c r="AIX18" s="1"/>
      <c r="AIY18" s="1"/>
      <c r="AIZ18" s="1"/>
      <c r="AJA18" s="1"/>
      <c r="AJB18" s="1"/>
      <c r="AJC18" s="1"/>
      <c r="AJD18" s="1"/>
      <c r="AJE18" s="1"/>
      <c r="AJF18" s="1"/>
      <c r="AJG18" s="1"/>
      <c r="AJH18" s="1"/>
      <c r="AJI18" s="1"/>
      <c r="AJJ18" s="1"/>
      <c r="AJK18" s="1"/>
      <c r="AJL18" s="1"/>
      <c r="AJM18" s="1"/>
      <c r="AJN18" s="1"/>
      <c r="AJO18" s="1"/>
      <c r="AJP18" s="1"/>
      <c r="AJQ18" s="1"/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</row>
    <row r="19" spans="1:974">
      <c r="C19" s="205"/>
      <c r="D19" s="206"/>
    </row>
    <row r="20" spans="1:974">
      <c r="C20" s="205"/>
      <c r="D20" s="206"/>
    </row>
    <row r="21" spans="1:974">
      <c r="C21" s="205"/>
      <c r="D21" s="206"/>
    </row>
    <row r="22" spans="1:974">
      <c r="C22" s="205"/>
      <c r="D22" s="207"/>
    </row>
  </sheetData>
  <conditionalFormatting sqref="H6:H1048576">
    <cfRule type="cellIs" dxfId="39" priority="3" operator="lessThan">
      <formula>0</formula>
    </cfRule>
    <cfRule type="cellIs" dxfId="38" priority="4" operator="lessThan">
      <formula>0</formula>
    </cfRule>
  </conditionalFormatting>
  <conditionalFormatting sqref="H5">
    <cfRule type="cellIs" dxfId="37" priority="1" operator="lessThan">
      <formula>0</formula>
    </cfRule>
    <cfRule type="cellIs" dxfId="3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10" firstPageNumber="0" fitToHeight="0" orientation="landscape" r:id="rId1"/>
  <headerFooter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3543A-13EB-4068-B5BF-AECE33DB9F2A}">
  <sheetPr>
    <tabColor theme="3" tint="0.59999389629810485"/>
    <pageSetUpPr fitToPage="1"/>
  </sheetPr>
  <dimension ref="A1:L22"/>
  <sheetViews>
    <sheetView zoomScale="99" zoomScaleNormal="99" workbookViewId="0">
      <pane ySplit="5" topLeftCell="A15" activePane="bottomLeft" state="frozen"/>
      <selection activeCell="O17" sqref="O17"/>
      <selection pane="bottomLeft" activeCell="A18" sqref="A18:XFD22"/>
    </sheetView>
  </sheetViews>
  <sheetFormatPr defaultColWidth="22.140625" defaultRowHeight="12"/>
  <cols>
    <col min="1" max="1" width="5.28515625" style="25" customWidth="1"/>
    <col min="2" max="2" width="9.140625" style="26" customWidth="1"/>
    <col min="3" max="3" width="15.85546875" style="25" customWidth="1"/>
    <col min="4" max="4" width="17.5703125" style="22" customWidth="1"/>
    <col min="5" max="5" width="10.140625" style="25" customWidth="1"/>
    <col min="6" max="6" width="13" style="28" customWidth="1"/>
    <col min="7" max="7" width="9.28515625" style="25" customWidth="1"/>
    <col min="8" max="8" width="9.85546875" style="30" customWidth="1"/>
    <col min="9" max="9" width="10.42578125" style="20" customWidth="1"/>
    <col min="10" max="10" width="10.28515625" style="25" customWidth="1"/>
    <col min="11" max="11" width="9.140625" style="25" customWidth="1"/>
    <col min="12" max="12" width="13.28515625" style="25" customWidth="1"/>
    <col min="13" max="16384" width="22.140625" style="8"/>
  </cols>
  <sheetData>
    <row r="1" spans="1:12" ht="12.75">
      <c r="A1" s="29"/>
      <c r="B1" s="9" t="s">
        <v>607</v>
      </c>
      <c r="C1" s="229" t="str">
        <f ca="1">MID(CELL("nazwa_pliku",C1),FIND("]",CELL("nazwa_pliku",C1),1)+1,100)</f>
        <v>27</v>
      </c>
      <c r="D1" s="25"/>
      <c r="I1" s="160" t="s">
        <v>518</v>
      </c>
    </row>
    <row r="3" spans="1:12" ht="12.75">
      <c r="A3" s="19"/>
      <c r="B3" s="20"/>
      <c r="C3" s="21"/>
      <c r="D3" s="160"/>
      <c r="E3" s="21"/>
      <c r="F3" s="22"/>
      <c r="G3" s="23"/>
      <c r="H3" s="23"/>
      <c r="J3" s="21"/>
      <c r="K3" s="21"/>
      <c r="L3" s="21"/>
    </row>
    <row r="4" spans="1:12">
      <c r="A4" s="21"/>
      <c r="B4" s="20"/>
      <c r="C4" s="21"/>
      <c r="E4" s="21"/>
      <c r="F4" s="22"/>
      <c r="G4" s="21"/>
      <c r="H4" s="23"/>
      <c r="J4" s="21"/>
      <c r="K4" s="21"/>
      <c r="L4" s="21"/>
    </row>
    <row r="5" spans="1:12" s="9" customFormat="1" ht="89.25">
      <c r="A5" s="36" t="s">
        <v>152</v>
      </c>
      <c r="B5" s="247" t="s">
        <v>1596</v>
      </c>
      <c r="C5" s="37" t="s">
        <v>0</v>
      </c>
      <c r="D5" s="36" t="s">
        <v>1</v>
      </c>
      <c r="E5" s="38" t="s">
        <v>2</v>
      </c>
      <c r="F5" s="36" t="s">
        <v>3</v>
      </c>
      <c r="G5" s="96" t="s">
        <v>1173</v>
      </c>
      <c r="H5" s="97" t="s">
        <v>1174</v>
      </c>
      <c r="I5" s="39" t="s">
        <v>4</v>
      </c>
      <c r="J5" s="39" t="s">
        <v>5</v>
      </c>
      <c r="K5" s="36" t="s">
        <v>608</v>
      </c>
      <c r="L5" s="39" t="s">
        <v>609</v>
      </c>
    </row>
    <row r="6" spans="1:12" ht="132">
      <c r="A6" s="40">
        <v>1</v>
      </c>
      <c r="B6" s="419"/>
      <c r="C6" s="111" t="s">
        <v>910</v>
      </c>
      <c r="D6" s="420" t="s">
        <v>911</v>
      </c>
      <c r="E6" s="111" t="s">
        <v>796</v>
      </c>
      <c r="F6" s="111" t="s">
        <v>912</v>
      </c>
      <c r="G6" s="111" t="s">
        <v>913</v>
      </c>
      <c r="H6" s="112">
        <v>15</v>
      </c>
      <c r="J6" s="114">
        <f>I6*H6</f>
        <v>0</v>
      </c>
      <c r="K6" s="115">
        <v>0.08</v>
      </c>
      <c r="L6" s="114">
        <f>J6*K6+J6</f>
        <v>0</v>
      </c>
    </row>
    <row r="7" spans="1:12" ht="12.75">
      <c r="A7" s="194" t="s">
        <v>150</v>
      </c>
      <c r="B7" s="194" t="s">
        <v>150</v>
      </c>
      <c r="C7" s="257" t="s">
        <v>150</v>
      </c>
      <c r="D7" s="257" t="s">
        <v>151</v>
      </c>
      <c r="E7" s="407" t="s">
        <v>150</v>
      </c>
      <c r="F7" s="194" t="s">
        <v>150</v>
      </c>
      <c r="G7" s="194" t="s">
        <v>150</v>
      </c>
      <c r="H7" s="194" t="s">
        <v>150</v>
      </c>
      <c r="I7" s="194" t="s">
        <v>150</v>
      </c>
      <c r="J7" s="275">
        <f>SUM(J6)</f>
        <v>0</v>
      </c>
      <c r="K7" s="194" t="s">
        <v>150</v>
      </c>
      <c r="L7" s="275">
        <f>SUM(L6)</f>
        <v>0</v>
      </c>
    </row>
    <row r="9" spans="1:12" s="28" customFormat="1" ht="12.75">
      <c r="A9" s="25"/>
      <c r="B9" s="26"/>
      <c r="C9" s="204" t="s">
        <v>319</v>
      </c>
      <c r="D9" s="220"/>
      <c r="E9" s="22"/>
      <c r="G9" s="25"/>
      <c r="H9" s="30"/>
      <c r="I9" s="20"/>
      <c r="J9" s="25"/>
      <c r="K9" s="25"/>
      <c r="L9" s="25"/>
    </row>
    <row r="10" spans="1:12" s="28" customFormat="1" ht="12.75">
      <c r="A10" s="25"/>
      <c r="B10" s="26"/>
      <c r="C10" s="127" t="s">
        <v>445</v>
      </c>
      <c r="D10" s="220"/>
      <c r="E10" s="22"/>
      <c r="G10" s="25"/>
      <c r="H10" s="30"/>
      <c r="I10" s="20"/>
      <c r="J10" s="25"/>
      <c r="K10" s="25"/>
      <c r="L10" s="25"/>
    </row>
    <row r="11" spans="1:12" s="28" customFormat="1" ht="12.75">
      <c r="A11" s="25"/>
      <c r="B11" s="26"/>
      <c r="C11" s="127" t="s">
        <v>320</v>
      </c>
      <c r="D11" s="220"/>
      <c r="E11" s="22"/>
      <c r="G11" s="25"/>
      <c r="H11" s="30"/>
      <c r="I11" s="20"/>
      <c r="J11" s="25"/>
      <c r="K11" s="25"/>
      <c r="L11" s="25"/>
    </row>
    <row r="12" spans="1:12" s="28" customFormat="1" ht="12.75">
      <c r="A12" s="25"/>
      <c r="B12" s="26"/>
      <c r="C12" s="127" t="s">
        <v>321</v>
      </c>
      <c r="D12" s="220"/>
      <c r="E12" s="22"/>
      <c r="G12" s="25"/>
      <c r="H12" s="30"/>
      <c r="I12" s="20"/>
      <c r="J12" s="25"/>
      <c r="K12" s="25"/>
      <c r="L12" s="25"/>
    </row>
    <row r="13" spans="1:12" s="28" customFormat="1" ht="12.75">
      <c r="A13" s="25"/>
      <c r="B13" s="26"/>
      <c r="C13" s="127" t="s">
        <v>655</v>
      </c>
      <c r="D13" s="220"/>
      <c r="E13" s="22"/>
      <c r="G13" s="25"/>
      <c r="H13" s="30"/>
      <c r="I13" s="20"/>
      <c r="J13" s="25"/>
      <c r="K13" s="25"/>
      <c r="L13" s="25"/>
    </row>
    <row r="14" spans="1:12" s="28" customFormat="1" ht="15" customHeight="1">
      <c r="A14" s="25"/>
      <c r="B14" s="26"/>
      <c r="C14" s="126" t="s">
        <v>606</v>
      </c>
      <c r="D14" s="220"/>
      <c r="E14" s="24"/>
      <c r="G14" s="25"/>
      <c r="H14" s="30"/>
      <c r="I14" s="20"/>
      <c r="J14" s="25"/>
      <c r="K14" s="25"/>
      <c r="L14" s="25"/>
    </row>
    <row r="15" spans="1:12" s="28" customFormat="1" ht="22.15" customHeight="1">
      <c r="A15" s="25"/>
      <c r="B15" s="26"/>
      <c r="C15" s="126" t="s">
        <v>1347</v>
      </c>
      <c r="D15" s="262"/>
      <c r="E15" s="24"/>
      <c r="G15" s="25"/>
      <c r="H15" s="30"/>
      <c r="I15" s="20"/>
      <c r="J15" s="25"/>
      <c r="K15" s="25"/>
      <c r="L15" s="25"/>
    </row>
    <row r="16" spans="1:12" s="28" customFormat="1" ht="12.75">
      <c r="A16" s="25"/>
      <c r="B16" s="26"/>
      <c r="C16" s="127" t="s">
        <v>1348</v>
      </c>
      <c r="D16" s="262"/>
      <c r="E16" s="22"/>
      <c r="G16" s="25"/>
      <c r="H16" s="30"/>
      <c r="I16" s="20"/>
      <c r="J16" s="25"/>
      <c r="K16" s="25"/>
      <c r="L16" s="25"/>
    </row>
    <row r="17" spans="1:12" s="28" customFormat="1" ht="12.75">
      <c r="A17" s="25"/>
      <c r="B17" s="26"/>
      <c r="C17" s="204"/>
      <c r="D17" s="220"/>
      <c r="E17" s="22"/>
      <c r="G17" s="25"/>
      <c r="H17" s="30"/>
      <c r="I17" s="20"/>
      <c r="J17" s="25"/>
      <c r="K17" s="25"/>
      <c r="L17" s="25"/>
    </row>
    <row r="18" spans="1:12" s="28" customFormat="1" ht="12.75">
      <c r="A18" s="25"/>
      <c r="B18" s="26"/>
      <c r="C18" s="205"/>
      <c r="D18" s="206"/>
      <c r="E18" s="22"/>
      <c r="G18" s="25"/>
      <c r="H18" s="30"/>
      <c r="I18" s="20"/>
      <c r="J18" s="25"/>
      <c r="K18" s="25"/>
      <c r="L18" s="25"/>
    </row>
    <row r="19" spans="1:12" s="28" customFormat="1" ht="12.75">
      <c r="A19" s="25"/>
      <c r="B19" s="26"/>
      <c r="C19" s="205"/>
      <c r="D19" s="206"/>
      <c r="E19" s="22"/>
      <c r="G19" s="25"/>
      <c r="H19" s="30"/>
      <c r="I19" s="20"/>
      <c r="J19" s="25"/>
      <c r="K19" s="25"/>
      <c r="L19" s="25"/>
    </row>
    <row r="20" spans="1:12" s="28" customFormat="1" ht="12.75">
      <c r="A20" s="25"/>
      <c r="B20" s="26"/>
      <c r="C20" s="205"/>
      <c r="D20" s="206"/>
      <c r="E20" s="22"/>
      <c r="G20" s="25"/>
      <c r="H20" s="30"/>
      <c r="I20" s="20"/>
      <c r="J20" s="25"/>
      <c r="K20" s="25"/>
      <c r="L20" s="25"/>
    </row>
    <row r="21" spans="1:12" s="28" customFormat="1" ht="12.75">
      <c r="A21" s="25"/>
      <c r="B21" s="26"/>
      <c r="C21" s="205"/>
      <c r="D21" s="206"/>
      <c r="E21" s="22"/>
      <c r="G21" s="25"/>
      <c r="H21" s="30"/>
      <c r="I21" s="20"/>
      <c r="J21" s="25"/>
      <c r="K21" s="25"/>
      <c r="L21" s="25"/>
    </row>
    <row r="22" spans="1:12" s="28" customFormat="1" ht="12.75">
      <c r="A22" s="25"/>
      <c r="B22" s="26"/>
      <c r="C22" s="205"/>
      <c r="D22" s="207"/>
      <c r="E22" s="25"/>
      <c r="G22" s="25"/>
      <c r="H22" s="30"/>
      <c r="I22" s="20"/>
      <c r="J22" s="25"/>
      <c r="K22" s="25"/>
      <c r="L22" s="25"/>
    </row>
  </sheetData>
  <conditionalFormatting sqref="H5 H8:H1048576">
    <cfRule type="cellIs" dxfId="35" priority="5" operator="lessThan">
      <formula>0</formula>
    </cfRule>
    <cfRule type="cellIs" dxfId="34" priority="6" operator="lessThan">
      <formula>0</formula>
    </cfRule>
  </conditionalFormatting>
  <conditionalFormatting sqref="H7">
    <cfRule type="cellIs" dxfId="33" priority="3" operator="lessThan">
      <formula>0</formula>
    </cfRule>
    <cfRule type="cellIs" dxfId="32" priority="4" operator="lessThan">
      <formula>0</formula>
    </cfRule>
  </conditionalFormatting>
  <conditionalFormatting sqref="H6">
    <cfRule type="cellIs" dxfId="31" priority="1" operator="lessThan">
      <formula>0</formula>
    </cfRule>
    <cfRule type="cellIs" dxfId="30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6" firstPageNumber="0" fitToHeight="0" orientation="landscape" r:id="rId1"/>
  <headerFoot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theme="3" tint="0.59999389629810485"/>
    <pageSetUpPr fitToPage="1"/>
  </sheetPr>
  <dimension ref="A1:L24"/>
  <sheetViews>
    <sheetView topLeftCell="A10" zoomScaleNormal="100" workbookViewId="0">
      <selection activeCell="A20" sqref="A20:XFD25"/>
    </sheetView>
  </sheetViews>
  <sheetFormatPr defaultColWidth="11.5703125" defaultRowHeight="12.75"/>
  <cols>
    <col min="1" max="1" width="4.28515625" style="263" customWidth="1"/>
    <col min="2" max="2" width="11.7109375" style="263" customWidth="1"/>
    <col min="3" max="3" width="11" style="263" customWidth="1"/>
    <col min="4" max="4" width="17.140625" style="263" customWidth="1"/>
    <col min="5" max="5" width="10.140625" style="263" customWidth="1"/>
    <col min="6" max="6" width="10.28515625" style="263" customWidth="1"/>
    <col min="7" max="7" width="10.7109375" style="263" customWidth="1"/>
    <col min="8" max="8" width="9.85546875" style="263" customWidth="1"/>
    <col min="9" max="9" width="9.28515625" style="485" customWidth="1"/>
    <col min="10" max="10" width="9.42578125" style="263" customWidth="1"/>
    <col min="11" max="11" width="6.28515625" style="263" customWidth="1"/>
    <col min="12" max="12" width="11.7109375" style="263" customWidth="1"/>
    <col min="13" max="16384" width="11.5703125" style="263"/>
  </cols>
  <sheetData>
    <row r="1" spans="1:12">
      <c r="A1" s="238"/>
      <c r="B1" s="286" t="s">
        <v>607</v>
      </c>
      <c r="C1" s="240" t="str">
        <f ca="1">MID(CELL("nazwa_pliku",C1),FIND("]",CELL("nazwa_pliku",C1),1)+1,100)</f>
        <v>28</v>
      </c>
      <c r="D1" s="242"/>
      <c r="E1" s="242"/>
      <c r="F1" s="242"/>
      <c r="G1" s="241"/>
      <c r="H1" s="243"/>
      <c r="I1" s="244"/>
      <c r="J1" s="245" t="s">
        <v>518</v>
      </c>
      <c r="K1" s="241"/>
      <c r="L1" s="244"/>
    </row>
    <row r="2" spans="1:12">
      <c r="A2" s="241"/>
      <c r="B2" s="241"/>
      <c r="C2" s="242"/>
      <c r="D2" s="242"/>
      <c r="E2" s="242"/>
      <c r="F2" s="242"/>
      <c r="G2" s="241"/>
      <c r="H2" s="243"/>
      <c r="I2" s="244"/>
      <c r="J2" s="244"/>
      <c r="K2" s="241"/>
      <c r="L2" s="244"/>
    </row>
    <row r="3" spans="1:12">
      <c r="A3" s="241"/>
      <c r="B3" s="241"/>
      <c r="C3" s="242"/>
      <c r="D3" s="223"/>
      <c r="E3" s="242"/>
      <c r="F3" s="242"/>
      <c r="G3" s="484"/>
      <c r="H3" s="243"/>
      <c r="I3" s="244"/>
      <c r="J3" s="244"/>
      <c r="K3" s="241"/>
      <c r="L3" s="244"/>
    </row>
    <row r="4" spans="1:12" s="246" customFormat="1"/>
    <row r="5" spans="1:12" s="265" customFormat="1" ht="63.75">
      <c r="A5" s="247" t="s">
        <v>152</v>
      </c>
      <c r="B5" s="247" t="s">
        <v>1596</v>
      </c>
      <c r="C5" s="248" t="s">
        <v>0</v>
      </c>
      <c r="D5" s="247" t="s">
        <v>1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1655</v>
      </c>
      <c r="J5" s="252" t="s">
        <v>5</v>
      </c>
      <c r="K5" s="247" t="s">
        <v>608</v>
      </c>
      <c r="L5" s="252" t="s">
        <v>609</v>
      </c>
    </row>
    <row r="6" spans="1:12" s="2" customFormat="1" ht="38.25">
      <c r="A6" s="266">
        <v>1</v>
      </c>
      <c r="B6" s="185"/>
      <c r="C6" s="213" t="s">
        <v>446</v>
      </c>
      <c r="D6" s="334" t="s">
        <v>590</v>
      </c>
      <c r="E6" s="171" t="s">
        <v>447</v>
      </c>
      <c r="F6" s="171" t="s">
        <v>448</v>
      </c>
      <c r="G6" s="171" t="s">
        <v>40</v>
      </c>
      <c r="H6" s="300">
        <v>80</v>
      </c>
      <c r="I6" s="267"/>
      <c r="J6" s="267">
        <f>I6*H6</f>
        <v>0</v>
      </c>
      <c r="K6" s="268">
        <v>0.08</v>
      </c>
      <c r="L6" s="267">
        <f>J6*K6+J6</f>
        <v>0</v>
      </c>
    </row>
    <row r="7" spans="1:12" s="2" customFormat="1" ht="38.25">
      <c r="A7" s="266">
        <v>2</v>
      </c>
      <c r="B7" s="185"/>
      <c r="C7" s="213" t="s">
        <v>446</v>
      </c>
      <c r="D7" s="334" t="s">
        <v>590</v>
      </c>
      <c r="E7" s="171" t="s">
        <v>447</v>
      </c>
      <c r="F7" s="171" t="s">
        <v>449</v>
      </c>
      <c r="G7" s="171" t="s">
        <v>31</v>
      </c>
      <c r="H7" s="300">
        <v>20</v>
      </c>
      <c r="I7" s="267"/>
      <c r="J7" s="267">
        <f t="shared" ref="J7:J8" si="0">I7*H7</f>
        <v>0</v>
      </c>
      <c r="K7" s="268">
        <v>0.08</v>
      </c>
      <c r="L7" s="267">
        <f t="shared" ref="L7:L8" si="1">J7*K7+J7</f>
        <v>0</v>
      </c>
    </row>
    <row r="8" spans="1:12" s="2" customFormat="1" ht="38.25">
      <c r="A8" s="266">
        <v>3</v>
      </c>
      <c r="B8" s="185"/>
      <c r="C8" s="213" t="s">
        <v>446</v>
      </c>
      <c r="D8" s="334" t="s">
        <v>590</v>
      </c>
      <c r="E8" s="171" t="s">
        <v>447</v>
      </c>
      <c r="F8" s="171" t="s">
        <v>450</v>
      </c>
      <c r="G8" s="171" t="s">
        <v>31</v>
      </c>
      <c r="H8" s="300">
        <v>45</v>
      </c>
      <c r="I8" s="267"/>
      <c r="J8" s="267">
        <f t="shared" si="0"/>
        <v>0</v>
      </c>
      <c r="K8" s="268">
        <v>0.08</v>
      </c>
      <c r="L8" s="267">
        <f t="shared" si="1"/>
        <v>0</v>
      </c>
    </row>
    <row r="9" spans="1:12">
      <c r="A9" s="256" t="s">
        <v>150</v>
      </c>
      <c r="B9" s="256" t="s">
        <v>150</v>
      </c>
      <c r="C9" s="257" t="s">
        <v>150</v>
      </c>
      <c r="D9" s="257" t="s">
        <v>151</v>
      </c>
      <c r="E9" s="258" t="s">
        <v>150</v>
      </c>
      <c r="F9" s="258" t="s">
        <v>150</v>
      </c>
      <c r="G9" s="256" t="s">
        <v>150</v>
      </c>
      <c r="H9" s="256" t="s">
        <v>150</v>
      </c>
      <c r="I9" s="260"/>
      <c r="J9" s="260">
        <f>SUM(J6:J8)</f>
        <v>0</v>
      </c>
      <c r="K9" s="256" t="s">
        <v>150</v>
      </c>
      <c r="L9" s="260">
        <f>SUM(L6:L8)</f>
        <v>0</v>
      </c>
    </row>
    <row r="10" spans="1:12">
      <c r="A10" s="241"/>
      <c r="B10" s="241"/>
      <c r="C10" s="242"/>
      <c r="D10" s="242"/>
      <c r="E10" s="242"/>
      <c r="F10" s="242"/>
      <c r="G10" s="241"/>
      <c r="H10" s="335"/>
      <c r="I10" s="244"/>
      <c r="J10" s="244"/>
      <c r="K10" s="241"/>
      <c r="L10" s="244"/>
    </row>
    <row r="11" spans="1:12">
      <c r="A11" s="241"/>
      <c r="B11" s="241"/>
      <c r="C11" s="204" t="s">
        <v>319</v>
      </c>
      <c r="D11" s="220"/>
      <c r="E11" s="242"/>
      <c r="F11" s="242"/>
      <c r="G11" s="241"/>
      <c r="H11" s="243"/>
      <c r="I11" s="244"/>
      <c r="J11" s="244"/>
      <c r="K11" s="241"/>
      <c r="L11" s="244"/>
    </row>
    <row r="12" spans="1:12">
      <c r="A12" s="241"/>
      <c r="B12" s="127"/>
      <c r="C12" s="127" t="s">
        <v>445</v>
      </c>
      <c r="D12" s="220"/>
      <c r="E12" s="242"/>
      <c r="F12" s="242"/>
      <c r="G12" s="241"/>
      <c r="H12" s="243"/>
      <c r="I12" s="244"/>
      <c r="J12" s="244"/>
      <c r="K12" s="241"/>
      <c r="L12" s="244"/>
    </row>
    <row r="13" spans="1:12">
      <c r="A13" s="241"/>
      <c r="B13" s="127"/>
      <c r="C13" s="127" t="s">
        <v>320</v>
      </c>
      <c r="D13" s="220"/>
      <c r="E13" s="242"/>
      <c r="F13" s="242"/>
      <c r="G13" s="241"/>
      <c r="H13" s="243"/>
      <c r="I13" s="244"/>
      <c r="J13" s="244"/>
      <c r="K13" s="241"/>
      <c r="L13" s="244"/>
    </row>
    <row r="14" spans="1:12">
      <c r="A14" s="241"/>
      <c r="B14" s="127"/>
      <c r="C14" s="127" t="s">
        <v>321</v>
      </c>
      <c r="D14" s="220"/>
      <c r="E14" s="242"/>
      <c r="F14" s="242"/>
      <c r="G14" s="241"/>
      <c r="H14" s="243"/>
      <c r="I14" s="244"/>
      <c r="J14" s="244"/>
      <c r="K14" s="241"/>
      <c r="L14" s="244"/>
    </row>
    <row r="15" spans="1:12" s="336" customFormat="1">
      <c r="B15" s="126"/>
      <c r="C15" s="127" t="s">
        <v>1351</v>
      </c>
      <c r="D15" s="220"/>
      <c r="I15" s="488"/>
    </row>
    <row r="16" spans="1:12">
      <c r="B16" s="127"/>
      <c r="C16" s="126" t="s">
        <v>606</v>
      </c>
      <c r="D16" s="220"/>
    </row>
    <row r="17" spans="2:4">
      <c r="B17" s="7"/>
      <c r="C17" s="126" t="s">
        <v>1347</v>
      </c>
      <c r="D17" s="262"/>
    </row>
    <row r="18" spans="2:4">
      <c r="B18" s="7"/>
      <c r="C18" s="127" t="s">
        <v>1348</v>
      </c>
      <c r="D18" s="262"/>
    </row>
    <row r="19" spans="2:4">
      <c r="B19" s="7"/>
      <c r="C19" s="204"/>
      <c r="D19" s="220"/>
    </row>
    <row r="20" spans="2:4">
      <c r="B20" s="7"/>
      <c r="C20" s="205"/>
      <c r="D20" s="206"/>
    </row>
    <row r="21" spans="2:4">
      <c r="C21" s="205"/>
      <c r="D21" s="206"/>
    </row>
    <row r="22" spans="2:4">
      <c r="C22" s="205"/>
      <c r="D22" s="206"/>
    </row>
    <row r="23" spans="2:4">
      <c r="C23" s="205"/>
      <c r="D23" s="206"/>
    </row>
    <row r="24" spans="2:4">
      <c r="C24" s="205"/>
      <c r="D24" s="207"/>
    </row>
  </sheetData>
  <conditionalFormatting sqref="H5">
    <cfRule type="cellIs" dxfId="29" priority="1" operator="lessThan">
      <formula>0</formula>
    </cfRule>
    <cfRule type="cellIs" dxfId="28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7">
    <tabColor theme="3" tint="0.59999389629810485"/>
    <pageSetUpPr fitToPage="1"/>
  </sheetPr>
  <dimension ref="A1:L25"/>
  <sheetViews>
    <sheetView topLeftCell="A10" zoomScaleNormal="100" workbookViewId="0">
      <selection activeCell="A21" sqref="A21:XFD27"/>
    </sheetView>
  </sheetViews>
  <sheetFormatPr defaultColWidth="24.5703125" defaultRowHeight="12.75"/>
  <cols>
    <col min="1" max="1" width="2.7109375" style="1" customWidth="1"/>
    <col min="2" max="2" width="11" style="1" customWidth="1"/>
    <col min="3" max="3" width="10.85546875" style="1" customWidth="1"/>
    <col min="4" max="4" width="21.42578125" style="1" customWidth="1"/>
    <col min="5" max="5" width="7.42578125" style="1" customWidth="1"/>
    <col min="6" max="6" width="7.7109375" style="1" customWidth="1"/>
    <col min="7" max="7" width="12.140625" style="1" customWidth="1"/>
    <col min="8" max="8" width="9.7109375" style="1" customWidth="1"/>
    <col min="9" max="9" width="10.28515625" style="1" customWidth="1"/>
    <col min="10" max="10" width="9.140625" style="1" customWidth="1"/>
    <col min="11" max="11" width="6.85546875" style="1" customWidth="1"/>
    <col min="12" max="12" width="10.7109375" style="1" customWidth="1"/>
    <col min="13" max="16384" width="24.5703125" style="1"/>
  </cols>
  <sheetData>
    <row r="1" spans="1:12">
      <c r="A1" s="238"/>
      <c r="B1" s="286" t="s">
        <v>607</v>
      </c>
      <c r="C1" s="240" t="str">
        <f ca="1">MID(CELL("nazwa_pliku",C1),FIND("]",CELL("nazwa_pliku",C1),1)+1,100)</f>
        <v>29</v>
      </c>
      <c r="D1" s="324"/>
      <c r="E1" s="286"/>
      <c r="F1" s="286"/>
      <c r="G1" s="279"/>
      <c r="H1" s="325"/>
      <c r="I1" s="325"/>
      <c r="J1" s="223" t="s">
        <v>518</v>
      </c>
      <c r="K1" s="325"/>
      <c r="L1" s="324"/>
    </row>
    <row r="2" spans="1:12">
      <c r="A2" s="279"/>
      <c r="B2" s="279"/>
      <c r="C2" s="279"/>
      <c r="D2" s="324"/>
      <c r="E2" s="286"/>
      <c r="F2" s="286"/>
      <c r="G2" s="279"/>
      <c r="H2" s="325"/>
      <c r="I2" s="325"/>
      <c r="J2" s="286"/>
      <c r="K2" s="325"/>
      <c r="L2" s="324"/>
    </row>
    <row r="3" spans="1:12">
      <c r="A3" s="204"/>
      <c r="B3" s="286"/>
      <c r="C3" s="326"/>
      <c r="D3" s="223"/>
      <c r="E3" s="326"/>
      <c r="F3" s="326"/>
      <c r="G3" s="286"/>
      <c r="H3" s="327"/>
      <c r="I3" s="327"/>
      <c r="J3" s="286"/>
      <c r="K3" s="327"/>
      <c r="L3" s="324"/>
    </row>
    <row r="4" spans="1:12">
      <c r="A4" s="204"/>
      <c r="B4" s="286"/>
      <c r="C4" s="326"/>
      <c r="D4" s="326"/>
      <c r="E4" s="326"/>
      <c r="F4" s="326"/>
      <c r="G4" s="286"/>
      <c r="H4" s="327"/>
      <c r="I4" s="327"/>
      <c r="J4" s="286"/>
      <c r="K4" s="327"/>
      <c r="L4" s="324"/>
    </row>
    <row r="5" spans="1:12" s="3" customFormat="1" ht="63.75">
      <c r="A5" s="247" t="s">
        <v>152</v>
      </c>
      <c r="B5" s="247" t="s">
        <v>1596</v>
      </c>
      <c r="C5" s="248" t="s">
        <v>0</v>
      </c>
      <c r="D5" s="247" t="s">
        <v>1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1655</v>
      </c>
      <c r="J5" s="252" t="s">
        <v>5</v>
      </c>
      <c r="K5" s="247" t="s">
        <v>608</v>
      </c>
      <c r="L5" s="252" t="s">
        <v>609</v>
      </c>
    </row>
    <row r="6" spans="1:12" ht="25.5">
      <c r="A6" s="171">
        <v>1</v>
      </c>
      <c r="B6" s="171"/>
      <c r="C6" s="171" t="s">
        <v>505</v>
      </c>
      <c r="D6" s="171" t="s">
        <v>506</v>
      </c>
      <c r="E6" s="171" t="s">
        <v>17</v>
      </c>
      <c r="F6" s="171" t="s">
        <v>53</v>
      </c>
      <c r="G6" s="171" t="s">
        <v>507</v>
      </c>
      <c r="H6" s="282">
        <v>1</v>
      </c>
      <c r="I6" s="283"/>
      <c r="J6" s="283">
        <f>H6*I6</f>
        <v>0</v>
      </c>
      <c r="K6" s="284">
        <v>0.08</v>
      </c>
      <c r="L6" s="283">
        <f>J6*K6+J6</f>
        <v>0</v>
      </c>
    </row>
    <row r="7" spans="1:12" ht="25.5">
      <c r="A7" s="171">
        <v>2</v>
      </c>
      <c r="B7" s="171"/>
      <c r="C7" s="171" t="s">
        <v>508</v>
      </c>
      <c r="D7" s="171" t="s">
        <v>506</v>
      </c>
      <c r="E7" s="171" t="s">
        <v>17</v>
      </c>
      <c r="F7" s="171" t="s">
        <v>13</v>
      </c>
      <c r="G7" s="171" t="s">
        <v>507</v>
      </c>
      <c r="H7" s="282">
        <v>1</v>
      </c>
      <c r="I7" s="283"/>
      <c r="J7" s="283">
        <f t="shared" ref="J7:J8" si="0">H7*I7</f>
        <v>0</v>
      </c>
      <c r="K7" s="284">
        <v>0.08</v>
      </c>
      <c r="L7" s="283">
        <f t="shared" ref="L7:L8" si="1">J7*K7+J7</f>
        <v>0</v>
      </c>
    </row>
    <row r="8" spans="1:12" ht="25.5">
      <c r="A8" s="171">
        <v>3</v>
      </c>
      <c r="B8" s="171"/>
      <c r="C8" s="171"/>
      <c r="D8" s="171" t="s">
        <v>509</v>
      </c>
      <c r="E8" s="171"/>
      <c r="F8" s="171"/>
      <c r="G8" s="171" t="s">
        <v>507</v>
      </c>
      <c r="H8" s="282">
        <v>1</v>
      </c>
      <c r="I8" s="283"/>
      <c r="J8" s="283">
        <f t="shared" si="0"/>
        <v>0</v>
      </c>
      <c r="K8" s="284">
        <v>0.08</v>
      </c>
      <c r="L8" s="283">
        <f t="shared" si="1"/>
        <v>0</v>
      </c>
    </row>
    <row r="9" spans="1:12">
      <c r="A9" s="261" t="s">
        <v>150</v>
      </c>
      <c r="B9" s="261" t="s">
        <v>150</v>
      </c>
      <c r="C9" s="257" t="s">
        <v>150</v>
      </c>
      <c r="D9" s="257" t="s">
        <v>151</v>
      </c>
      <c r="E9" s="282" t="s">
        <v>150</v>
      </c>
      <c r="F9" s="282" t="s">
        <v>150</v>
      </c>
      <c r="G9" s="282" t="s">
        <v>150</v>
      </c>
      <c r="H9" s="261" t="s">
        <v>150</v>
      </c>
      <c r="I9" s="260"/>
      <c r="J9" s="260">
        <f>SUM(J6:J8)</f>
        <v>0</v>
      </c>
      <c r="K9" s="261" t="s">
        <v>150</v>
      </c>
      <c r="L9" s="260">
        <f>SUM(L6:L8)</f>
        <v>0</v>
      </c>
    </row>
    <row r="10" spans="1:12">
      <c r="A10" s="286"/>
      <c r="B10" s="286"/>
      <c r="C10" s="326"/>
      <c r="D10" s="326"/>
      <c r="E10" s="326"/>
      <c r="F10" s="326"/>
      <c r="G10" s="286"/>
      <c r="H10" s="286"/>
      <c r="I10" s="327"/>
      <c r="J10" s="327"/>
      <c r="K10" s="286"/>
      <c r="L10" s="327"/>
    </row>
    <row r="11" spans="1:12">
      <c r="A11" s="204"/>
      <c r="B11" s="204"/>
      <c r="C11" s="204" t="s">
        <v>319</v>
      </c>
      <c r="D11" s="220"/>
      <c r="E11" s="329"/>
      <c r="F11" s="329"/>
      <c r="G11" s="330"/>
      <c r="H11" s="330"/>
      <c r="I11" s="324"/>
      <c r="J11" s="324"/>
      <c r="K11" s="324"/>
      <c r="L11" s="331"/>
    </row>
    <row r="12" spans="1:12">
      <c r="A12" s="204"/>
      <c r="B12" s="204"/>
      <c r="C12" s="127" t="s">
        <v>445</v>
      </c>
      <c r="D12" s="220"/>
      <c r="E12" s="329"/>
      <c r="F12" s="329"/>
      <c r="G12" s="330"/>
      <c r="H12" s="330"/>
      <c r="I12" s="324"/>
      <c r="J12" s="324"/>
      <c r="K12" s="324"/>
      <c r="L12" s="331"/>
    </row>
    <row r="13" spans="1:12">
      <c r="A13" s="204"/>
      <c r="B13" s="127"/>
      <c r="C13" s="127" t="s">
        <v>320</v>
      </c>
      <c r="D13" s="220"/>
      <c r="E13" s="329"/>
      <c r="F13" s="329"/>
      <c r="G13" s="330"/>
      <c r="H13" s="330"/>
      <c r="I13" s="324"/>
      <c r="J13" s="324"/>
      <c r="K13" s="324"/>
      <c r="L13" s="331"/>
    </row>
    <row r="14" spans="1:12">
      <c r="A14" s="204"/>
      <c r="B14" s="127"/>
      <c r="C14" s="127" t="s">
        <v>321</v>
      </c>
      <c r="D14" s="220"/>
      <c r="E14" s="329"/>
      <c r="F14" s="329"/>
      <c r="G14" s="330"/>
      <c r="H14" s="330"/>
      <c r="I14" s="324"/>
      <c r="J14" s="324"/>
      <c r="K14" s="324"/>
      <c r="L14" s="331"/>
    </row>
    <row r="15" spans="1:12">
      <c r="A15" s="204"/>
      <c r="B15" s="127"/>
      <c r="C15" s="127" t="s">
        <v>1351</v>
      </c>
      <c r="D15" s="220"/>
      <c r="E15" s="329"/>
      <c r="F15" s="329"/>
      <c r="G15" s="330"/>
      <c r="H15" s="330"/>
      <c r="I15" s="324"/>
      <c r="J15" s="324"/>
      <c r="K15" s="324"/>
      <c r="L15" s="331"/>
    </row>
    <row r="16" spans="1:12">
      <c r="A16" s="204"/>
      <c r="B16" s="127"/>
      <c r="C16" s="126" t="s">
        <v>606</v>
      </c>
      <c r="D16" s="220"/>
      <c r="E16" s="329"/>
      <c r="F16" s="329"/>
      <c r="G16" s="330"/>
      <c r="H16" s="330"/>
      <c r="I16" s="331"/>
      <c r="J16" s="331"/>
      <c r="K16" s="330"/>
      <c r="L16" s="331"/>
    </row>
    <row r="17" spans="2:4">
      <c r="B17" s="127"/>
      <c r="C17" s="126" t="s">
        <v>1347</v>
      </c>
      <c r="D17" s="262"/>
    </row>
    <row r="18" spans="2:4">
      <c r="B18" s="7"/>
      <c r="C18" s="127" t="s">
        <v>1348</v>
      </c>
      <c r="D18" s="262"/>
    </row>
    <row r="19" spans="2:4">
      <c r="B19" s="7"/>
      <c r="C19" s="204" t="s">
        <v>1349</v>
      </c>
      <c r="D19" s="220"/>
    </row>
    <row r="20" spans="2:4">
      <c r="B20" s="7"/>
      <c r="C20" s="204"/>
      <c r="D20" s="220"/>
    </row>
    <row r="21" spans="2:4">
      <c r="B21" s="7"/>
      <c r="C21" s="205"/>
      <c r="D21" s="206"/>
    </row>
    <row r="22" spans="2:4">
      <c r="B22" s="7"/>
      <c r="C22" s="205"/>
      <c r="D22" s="206"/>
    </row>
    <row r="23" spans="2:4">
      <c r="C23" s="205"/>
      <c r="D23" s="206"/>
    </row>
    <row r="24" spans="2:4">
      <c r="C24" s="205"/>
      <c r="D24" s="206"/>
    </row>
    <row r="25" spans="2:4">
      <c r="C25" s="205"/>
      <c r="D25" s="207"/>
    </row>
  </sheetData>
  <conditionalFormatting sqref="H5">
    <cfRule type="cellIs" dxfId="27" priority="1" operator="lessThan">
      <formula>0</formula>
    </cfRule>
    <cfRule type="cellIs" dxfId="2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3FF87-4237-4106-9A4C-A984F63C1087}">
  <sheetPr>
    <tabColor theme="3" tint="0.59999389629810485"/>
    <pageSetUpPr fitToPage="1"/>
  </sheetPr>
  <dimension ref="A1:O68"/>
  <sheetViews>
    <sheetView topLeftCell="A55" zoomScale="99" zoomScaleNormal="99" workbookViewId="0">
      <selection activeCell="A64" sqref="A64:XFD68"/>
    </sheetView>
  </sheetViews>
  <sheetFormatPr defaultColWidth="22.140625" defaultRowHeight="12"/>
  <cols>
    <col min="1" max="1" width="5.28515625" style="25" customWidth="1"/>
    <col min="2" max="2" width="9.140625" style="26" customWidth="1"/>
    <col min="3" max="3" width="15.85546875" style="25" customWidth="1"/>
    <col min="4" max="4" width="17.5703125" style="22" customWidth="1"/>
    <col min="5" max="5" width="10.140625" style="25" customWidth="1"/>
    <col min="6" max="6" width="12.28515625" style="28" customWidth="1"/>
    <col min="7" max="7" width="9.28515625" style="25" customWidth="1"/>
    <col min="8" max="8" width="9.85546875" style="30" customWidth="1"/>
    <col min="9" max="9" width="10.42578125" style="20" customWidth="1"/>
    <col min="10" max="10" width="11.85546875" style="25" customWidth="1"/>
    <col min="11" max="11" width="9.140625" style="25" customWidth="1"/>
    <col min="12" max="12" width="13.28515625" style="25" customWidth="1"/>
    <col min="13" max="16384" width="22.140625" style="8"/>
  </cols>
  <sheetData>
    <row r="1" spans="1:12" ht="12.75">
      <c r="A1" s="29"/>
      <c r="B1" s="9" t="s">
        <v>607</v>
      </c>
      <c r="C1" s="229" t="str">
        <f ca="1">MID(CELL("nazwa_pliku",C1),FIND("]",CELL("nazwa_pliku",C1),1)+1,100)</f>
        <v>3</v>
      </c>
      <c r="D1" s="25"/>
      <c r="J1" s="160" t="s">
        <v>518</v>
      </c>
    </row>
    <row r="3" spans="1:12" ht="12.75">
      <c r="A3" s="19"/>
      <c r="B3" s="20"/>
      <c r="C3" s="21"/>
      <c r="D3" s="160"/>
      <c r="E3" s="21"/>
      <c r="F3" s="22"/>
      <c r="G3" s="21"/>
      <c r="H3" s="23"/>
      <c r="J3" s="21"/>
      <c r="K3" s="21"/>
      <c r="L3" s="21"/>
    </row>
    <row r="4" spans="1:12">
      <c r="A4" s="21"/>
      <c r="B4" s="20"/>
      <c r="C4" s="21"/>
      <c r="E4" s="21"/>
      <c r="F4" s="22"/>
      <c r="G4" s="21"/>
      <c r="H4" s="23"/>
      <c r="J4" s="21"/>
      <c r="K4" s="21"/>
      <c r="L4" s="21"/>
    </row>
    <row r="5" spans="1:12" s="9" customFormat="1" ht="89.25">
      <c r="A5" s="36" t="s">
        <v>152</v>
      </c>
      <c r="B5" s="247" t="s">
        <v>1596</v>
      </c>
      <c r="C5" s="37" t="s">
        <v>0</v>
      </c>
      <c r="D5" s="36" t="s">
        <v>1</v>
      </c>
      <c r="E5" s="38" t="s">
        <v>2</v>
      </c>
      <c r="F5" s="36" t="s">
        <v>3</v>
      </c>
      <c r="G5" s="96" t="s">
        <v>1173</v>
      </c>
      <c r="H5" s="97" t="s">
        <v>1174</v>
      </c>
      <c r="I5" s="39" t="s">
        <v>1679</v>
      </c>
      <c r="J5" s="39" t="s">
        <v>5</v>
      </c>
      <c r="K5" s="36" t="s">
        <v>608</v>
      </c>
      <c r="L5" s="39" t="s">
        <v>609</v>
      </c>
    </row>
    <row r="6" spans="1:12">
      <c r="A6" s="40">
        <v>1</v>
      </c>
      <c r="B6" s="45"/>
      <c r="C6" s="40" t="s">
        <v>1428</v>
      </c>
      <c r="D6" s="40" t="s">
        <v>7</v>
      </c>
      <c r="E6" s="40" t="s">
        <v>8</v>
      </c>
      <c r="F6" s="40" t="s">
        <v>263</v>
      </c>
      <c r="G6" s="40" t="s">
        <v>10</v>
      </c>
      <c r="H6" s="42">
        <v>8</v>
      </c>
      <c r="I6" s="43">
        <v>0</v>
      </c>
      <c r="J6" s="43">
        <f>H6*I6</f>
        <v>0</v>
      </c>
      <c r="K6" s="44">
        <v>0.08</v>
      </c>
      <c r="L6" s="43">
        <f>J6*K6+J6</f>
        <v>0</v>
      </c>
    </row>
    <row r="7" spans="1:12" ht="36">
      <c r="A7" s="40">
        <f>A6+1</f>
        <v>2</v>
      </c>
      <c r="B7" s="99"/>
      <c r="C7" s="40" t="s">
        <v>1429</v>
      </c>
      <c r="D7" s="40" t="s">
        <v>612</v>
      </c>
      <c r="E7" s="40" t="s">
        <v>8</v>
      </c>
      <c r="F7" s="40" t="s">
        <v>613</v>
      </c>
      <c r="G7" s="40" t="s">
        <v>132</v>
      </c>
      <c r="H7" s="42">
        <v>2</v>
      </c>
      <c r="I7" s="43">
        <v>0</v>
      </c>
      <c r="J7" s="43">
        <f t="shared" ref="J7:J51" si="0">H7*I7</f>
        <v>0</v>
      </c>
      <c r="K7" s="44">
        <v>0.08</v>
      </c>
      <c r="L7" s="43">
        <f t="shared" ref="L7:L51" si="1">J7*K7+J7</f>
        <v>0</v>
      </c>
    </row>
    <row r="8" spans="1:12">
      <c r="A8" s="40">
        <f t="shared" ref="A8:A51" si="2">A7+1</f>
        <v>3</v>
      </c>
      <c r="B8" s="100"/>
      <c r="C8" s="40" t="s">
        <v>614</v>
      </c>
      <c r="D8" s="40" t="s">
        <v>615</v>
      </c>
      <c r="E8" s="40" t="s">
        <v>104</v>
      </c>
      <c r="F8" s="40" t="s">
        <v>616</v>
      </c>
      <c r="G8" s="40" t="s">
        <v>137</v>
      </c>
      <c r="H8" s="42">
        <v>4</v>
      </c>
      <c r="I8" s="43">
        <v>0</v>
      </c>
      <c r="J8" s="43">
        <f t="shared" si="0"/>
        <v>0</v>
      </c>
      <c r="K8" s="44">
        <v>0.08</v>
      </c>
      <c r="L8" s="43">
        <f t="shared" si="1"/>
        <v>0</v>
      </c>
    </row>
    <row r="9" spans="1:12">
      <c r="A9" s="40">
        <f t="shared" si="2"/>
        <v>4</v>
      </c>
      <c r="B9" s="101"/>
      <c r="C9" s="40" t="s">
        <v>614</v>
      </c>
      <c r="D9" s="40" t="s">
        <v>615</v>
      </c>
      <c r="E9" s="40" t="s">
        <v>104</v>
      </c>
      <c r="F9" s="40" t="s">
        <v>617</v>
      </c>
      <c r="G9" s="40" t="s">
        <v>137</v>
      </c>
      <c r="H9" s="42">
        <v>2</v>
      </c>
      <c r="I9" s="43">
        <v>0</v>
      </c>
      <c r="J9" s="43">
        <f t="shared" si="0"/>
        <v>0</v>
      </c>
      <c r="K9" s="44">
        <v>0.08</v>
      </c>
      <c r="L9" s="43">
        <f t="shared" si="1"/>
        <v>0</v>
      </c>
    </row>
    <row r="10" spans="1:12">
      <c r="A10" s="40">
        <f t="shared" si="2"/>
        <v>5</v>
      </c>
      <c r="B10" s="101"/>
      <c r="C10" s="40" t="s">
        <v>618</v>
      </c>
      <c r="D10" s="40" t="s">
        <v>619</v>
      </c>
      <c r="E10" s="40" t="s">
        <v>59</v>
      </c>
      <c r="F10" s="40" t="s">
        <v>599</v>
      </c>
      <c r="G10" s="40" t="s">
        <v>60</v>
      </c>
      <c r="H10" s="42">
        <v>10</v>
      </c>
      <c r="I10" s="43">
        <v>0</v>
      </c>
      <c r="J10" s="43">
        <f t="shared" si="0"/>
        <v>0</v>
      </c>
      <c r="K10" s="44">
        <v>0.08</v>
      </c>
      <c r="L10" s="43">
        <f t="shared" si="1"/>
        <v>0</v>
      </c>
    </row>
    <row r="11" spans="1:12">
      <c r="A11" s="40">
        <f t="shared" si="2"/>
        <v>6</v>
      </c>
      <c r="B11" s="101"/>
      <c r="C11" s="40" t="s">
        <v>1430</v>
      </c>
      <c r="D11" s="40" t="s">
        <v>620</v>
      </c>
      <c r="E11" s="40" t="s">
        <v>8</v>
      </c>
      <c r="F11" s="40" t="s">
        <v>26</v>
      </c>
      <c r="G11" s="40" t="s">
        <v>50</v>
      </c>
      <c r="H11" s="42">
        <v>45</v>
      </c>
      <c r="I11" s="43">
        <v>0</v>
      </c>
      <c r="J11" s="43">
        <f t="shared" si="0"/>
        <v>0</v>
      </c>
      <c r="K11" s="44">
        <v>0.08</v>
      </c>
      <c r="L11" s="43">
        <f t="shared" si="1"/>
        <v>0</v>
      </c>
    </row>
    <row r="12" spans="1:12">
      <c r="A12" s="40">
        <f t="shared" si="2"/>
        <v>7</v>
      </c>
      <c r="B12" s="101"/>
      <c r="C12" s="40" t="s">
        <v>1430</v>
      </c>
      <c r="D12" s="40" t="s">
        <v>620</v>
      </c>
      <c r="E12" s="40" t="s">
        <v>8</v>
      </c>
      <c r="F12" s="40" t="s">
        <v>161</v>
      </c>
      <c r="G12" s="40" t="s">
        <v>14</v>
      </c>
      <c r="H12" s="42">
        <v>35</v>
      </c>
      <c r="I12" s="43">
        <v>0</v>
      </c>
      <c r="J12" s="43">
        <f t="shared" si="0"/>
        <v>0</v>
      </c>
      <c r="K12" s="44">
        <v>0.08</v>
      </c>
      <c r="L12" s="43">
        <f t="shared" si="1"/>
        <v>0</v>
      </c>
    </row>
    <row r="13" spans="1:12">
      <c r="A13" s="40">
        <f t="shared" si="2"/>
        <v>8</v>
      </c>
      <c r="B13" s="102"/>
      <c r="C13" s="40" t="s">
        <v>621</v>
      </c>
      <c r="D13" s="40" t="s">
        <v>622</v>
      </c>
      <c r="E13" s="40" t="s">
        <v>602</v>
      </c>
      <c r="F13" s="40" t="s">
        <v>51</v>
      </c>
      <c r="G13" s="40" t="s">
        <v>18</v>
      </c>
      <c r="H13" s="42">
        <v>4</v>
      </c>
      <c r="I13" s="43">
        <v>0</v>
      </c>
      <c r="J13" s="43">
        <f t="shared" si="0"/>
        <v>0</v>
      </c>
      <c r="K13" s="44">
        <v>0.08</v>
      </c>
      <c r="L13" s="43">
        <f t="shared" si="1"/>
        <v>0</v>
      </c>
    </row>
    <row r="14" spans="1:12" ht="36">
      <c r="A14" s="40">
        <f t="shared" si="2"/>
        <v>9</v>
      </c>
      <c r="B14" s="100"/>
      <c r="C14" s="40" t="s">
        <v>623</v>
      </c>
      <c r="D14" s="40" t="s">
        <v>624</v>
      </c>
      <c r="E14" s="40" t="s">
        <v>625</v>
      </c>
      <c r="F14" s="40" t="s">
        <v>626</v>
      </c>
      <c r="G14" s="40" t="s">
        <v>31</v>
      </c>
      <c r="H14" s="42">
        <v>2</v>
      </c>
      <c r="I14" s="43">
        <v>0</v>
      </c>
      <c r="J14" s="43">
        <f t="shared" si="0"/>
        <v>0</v>
      </c>
      <c r="K14" s="44">
        <v>0.08</v>
      </c>
      <c r="L14" s="43">
        <f t="shared" si="1"/>
        <v>0</v>
      </c>
    </row>
    <row r="15" spans="1:12">
      <c r="A15" s="40">
        <f t="shared" si="2"/>
        <v>10</v>
      </c>
      <c r="B15" s="103"/>
      <c r="C15" s="40" t="s">
        <v>623</v>
      </c>
      <c r="D15" s="40" t="s">
        <v>624</v>
      </c>
      <c r="E15" s="40" t="s">
        <v>8</v>
      </c>
      <c r="F15" s="40" t="s">
        <v>26</v>
      </c>
      <c r="G15" s="40" t="s">
        <v>14</v>
      </c>
      <c r="H15" s="42">
        <v>1</v>
      </c>
      <c r="I15" s="43">
        <v>0</v>
      </c>
      <c r="J15" s="43">
        <f t="shared" si="0"/>
        <v>0</v>
      </c>
      <c r="K15" s="44">
        <v>0.08</v>
      </c>
      <c r="L15" s="43">
        <f t="shared" si="1"/>
        <v>0</v>
      </c>
    </row>
    <row r="16" spans="1:12" ht="24">
      <c r="A16" s="40">
        <f t="shared" si="2"/>
        <v>11</v>
      </c>
      <c r="B16" s="103"/>
      <c r="C16" s="40" t="s">
        <v>627</v>
      </c>
      <c r="D16" s="51" t="s">
        <v>628</v>
      </c>
      <c r="E16" s="40" t="s">
        <v>629</v>
      </c>
      <c r="F16" s="51" t="s">
        <v>630</v>
      </c>
      <c r="G16" s="40" t="s">
        <v>56</v>
      </c>
      <c r="H16" s="42">
        <v>4</v>
      </c>
      <c r="I16" s="43">
        <v>0</v>
      </c>
      <c r="J16" s="43">
        <f t="shared" si="0"/>
        <v>0</v>
      </c>
      <c r="K16" s="44">
        <v>0.08</v>
      </c>
      <c r="L16" s="43">
        <f t="shared" si="1"/>
        <v>0</v>
      </c>
    </row>
    <row r="17" spans="1:12" ht="24">
      <c r="A17" s="40">
        <f t="shared" si="2"/>
        <v>12</v>
      </c>
      <c r="B17" s="99"/>
      <c r="C17" s="40" t="s">
        <v>1431</v>
      </c>
      <c r="D17" s="40" t="s">
        <v>632</v>
      </c>
      <c r="E17" s="40" t="s">
        <v>59</v>
      </c>
      <c r="F17" s="44">
        <v>0.1</v>
      </c>
      <c r="G17" s="40" t="s">
        <v>633</v>
      </c>
      <c r="H17" s="42">
        <v>10</v>
      </c>
      <c r="I17" s="43">
        <v>0</v>
      </c>
      <c r="J17" s="43">
        <f t="shared" si="0"/>
        <v>0</v>
      </c>
      <c r="K17" s="44">
        <v>0.08</v>
      </c>
      <c r="L17" s="43">
        <f t="shared" si="1"/>
        <v>0</v>
      </c>
    </row>
    <row r="18" spans="1:12">
      <c r="A18" s="40">
        <f t="shared" si="2"/>
        <v>13</v>
      </c>
      <c r="B18" s="99"/>
      <c r="C18" s="40" t="s">
        <v>1432</v>
      </c>
      <c r="D18" s="40" t="s">
        <v>634</v>
      </c>
      <c r="E18" s="40" t="s">
        <v>303</v>
      </c>
      <c r="F18" s="40" t="s">
        <v>100</v>
      </c>
      <c r="G18" s="40" t="s">
        <v>635</v>
      </c>
      <c r="H18" s="42">
        <v>2</v>
      </c>
      <c r="I18" s="43">
        <v>0</v>
      </c>
      <c r="J18" s="43">
        <f t="shared" si="0"/>
        <v>0</v>
      </c>
      <c r="K18" s="44">
        <v>0.08</v>
      </c>
      <c r="L18" s="43">
        <f t="shared" si="1"/>
        <v>0</v>
      </c>
    </row>
    <row r="19" spans="1:12">
      <c r="A19" s="40">
        <f t="shared" si="2"/>
        <v>14</v>
      </c>
      <c r="B19" s="99"/>
      <c r="C19" s="40" t="s">
        <v>1433</v>
      </c>
      <c r="D19" s="40" t="s">
        <v>636</v>
      </c>
      <c r="E19" s="40" t="s">
        <v>8</v>
      </c>
      <c r="F19" s="40" t="s">
        <v>603</v>
      </c>
      <c r="G19" s="40" t="s">
        <v>635</v>
      </c>
      <c r="H19" s="42">
        <v>10</v>
      </c>
      <c r="I19" s="43">
        <v>0</v>
      </c>
      <c r="J19" s="43">
        <f t="shared" si="0"/>
        <v>0</v>
      </c>
      <c r="K19" s="44">
        <v>0.08</v>
      </c>
      <c r="L19" s="43">
        <f t="shared" si="1"/>
        <v>0</v>
      </c>
    </row>
    <row r="20" spans="1:12">
      <c r="A20" s="40">
        <f t="shared" si="2"/>
        <v>15</v>
      </c>
      <c r="B20" s="99"/>
      <c r="C20" s="40" t="s">
        <v>637</v>
      </c>
      <c r="D20" s="40" t="s">
        <v>638</v>
      </c>
      <c r="E20" s="40" t="s">
        <v>17</v>
      </c>
      <c r="F20" s="40" t="s">
        <v>639</v>
      </c>
      <c r="G20" s="40" t="s">
        <v>18</v>
      </c>
      <c r="H20" s="42">
        <v>400</v>
      </c>
      <c r="I20" s="43">
        <v>0</v>
      </c>
      <c r="J20" s="43">
        <f t="shared" si="0"/>
        <v>0</v>
      </c>
      <c r="K20" s="44">
        <v>0.08</v>
      </c>
      <c r="L20" s="43">
        <f t="shared" si="1"/>
        <v>0</v>
      </c>
    </row>
    <row r="21" spans="1:12">
      <c r="A21" s="40">
        <f t="shared" si="2"/>
        <v>16</v>
      </c>
      <c r="B21" s="99"/>
      <c r="C21" s="40" t="s">
        <v>637</v>
      </c>
      <c r="D21" s="40" t="s">
        <v>638</v>
      </c>
      <c r="E21" s="40" t="s">
        <v>17</v>
      </c>
      <c r="F21" s="40" t="s">
        <v>603</v>
      </c>
      <c r="G21" s="40" t="s">
        <v>18</v>
      </c>
      <c r="H21" s="42">
        <v>400</v>
      </c>
      <c r="I21" s="43">
        <v>0</v>
      </c>
      <c r="J21" s="43">
        <f t="shared" si="0"/>
        <v>0</v>
      </c>
      <c r="K21" s="44">
        <v>0.08</v>
      </c>
      <c r="L21" s="43">
        <f t="shared" si="1"/>
        <v>0</v>
      </c>
    </row>
    <row r="22" spans="1:12" ht="24">
      <c r="A22" s="40">
        <f t="shared" si="2"/>
        <v>17</v>
      </c>
      <c r="B22" s="99"/>
      <c r="C22" s="40" t="s">
        <v>640</v>
      </c>
      <c r="D22" s="40" t="s">
        <v>641</v>
      </c>
      <c r="E22" s="40" t="s">
        <v>85</v>
      </c>
      <c r="F22" s="40" t="s">
        <v>103</v>
      </c>
      <c r="G22" s="40" t="s">
        <v>50</v>
      </c>
      <c r="H22" s="42">
        <v>12</v>
      </c>
      <c r="I22" s="43">
        <v>0</v>
      </c>
      <c r="J22" s="43">
        <f t="shared" si="0"/>
        <v>0</v>
      </c>
      <c r="K22" s="44">
        <v>0.08</v>
      </c>
      <c r="L22" s="43">
        <f t="shared" si="1"/>
        <v>0</v>
      </c>
    </row>
    <row r="23" spans="1:12">
      <c r="A23" s="40">
        <f t="shared" si="2"/>
        <v>18</v>
      </c>
      <c r="B23" s="99"/>
      <c r="C23" s="40" t="s">
        <v>1434</v>
      </c>
      <c r="D23" s="40" t="s">
        <v>642</v>
      </c>
      <c r="E23" s="40" t="s">
        <v>35</v>
      </c>
      <c r="F23" s="40" t="s">
        <v>408</v>
      </c>
      <c r="G23" s="40" t="s">
        <v>31</v>
      </c>
      <c r="H23" s="42">
        <v>15</v>
      </c>
      <c r="I23" s="43">
        <v>0</v>
      </c>
      <c r="J23" s="43">
        <f t="shared" si="0"/>
        <v>0</v>
      </c>
      <c r="K23" s="44">
        <v>0.08</v>
      </c>
      <c r="L23" s="43">
        <f t="shared" si="1"/>
        <v>0</v>
      </c>
    </row>
    <row r="24" spans="1:12">
      <c r="A24" s="40">
        <f t="shared" si="2"/>
        <v>19</v>
      </c>
      <c r="B24" s="99"/>
      <c r="C24" s="40" t="s">
        <v>643</v>
      </c>
      <c r="D24" s="40" t="s">
        <v>642</v>
      </c>
      <c r="E24" s="40" t="s">
        <v>41</v>
      </c>
      <c r="F24" s="40" t="s">
        <v>9</v>
      </c>
      <c r="G24" s="40" t="s">
        <v>50</v>
      </c>
      <c r="H24" s="42">
        <v>35</v>
      </c>
      <c r="I24" s="43">
        <v>0</v>
      </c>
      <c r="J24" s="43">
        <f t="shared" si="0"/>
        <v>0</v>
      </c>
      <c r="K24" s="44">
        <v>0.08</v>
      </c>
      <c r="L24" s="43">
        <f t="shared" si="1"/>
        <v>0</v>
      </c>
    </row>
    <row r="25" spans="1:12" ht="24">
      <c r="A25" s="40">
        <f t="shared" si="2"/>
        <v>20</v>
      </c>
      <c r="B25" s="99"/>
      <c r="C25" s="40" t="s">
        <v>1435</v>
      </c>
      <c r="D25" s="40" t="s">
        <v>642</v>
      </c>
      <c r="E25" s="40" t="s">
        <v>72</v>
      </c>
      <c r="F25" s="40" t="s">
        <v>644</v>
      </c>
      <c r="G25" s="40" t="s">
        <v>645</v>
      </c>
      <c r="H25" s="42">
        <v>1</v>
      </c>
      <c r="I25" s="43">
        <v>0</v>
      </c>
      <c r="J25" s="43">
        <f t="shared" si="0"/>
        <v>0</v>
      </c>
      <c r="K25" s="44">
        <v>0.08</v>
      </c>
      <c r="L25" s="43">
        <f t="shared" si="1"/>
        <v>0</v>
      </c>
    </row>
    <row r="26" spans="1:12" ht="24">
      <c r="A26" s="40">
        <f t="shared" si="2"/>
        <v>21</v>
      </c>
      <c r="B26" s="99"/>
      <c r="C26" s="40" t="s">
        <v>1436</v>
      </c>
      <c r="D26" s="40" t="s">
        <v>646</v>
      </c>
      <c r="E26" s="40" t="s">
        <v>41</v>
      </c>
      <c r="F26" s="40" t="s">
        <v>647</v>
      </c>
      <c r="G26" s="40" t="s">
        <v>648</v>
      </c>
      <c r="H26" s="42">
        <v>15</v>
      </c>
      <c r="I26" s="43">
        <v>0</v>
      </c>
      <c r="J26" s="43">
        <f t="shared" si="0"/>
        <v>0</v>
      </c>
      <c r="K26" s="44">
        <v>0.08</v>
      </c>
      <c r="L26" s="43">
        <f t="shared" si="1"/>
        <v>0</v>
      </c>
    </row>
    <row r="27" spans="1:12" s="1" customFormat="1" ht="12.75">
      <c r="A27" s="40">
        <f t="shared" si="2"/>
        <v>22</v>
      </c>
      <c r="B27" s="376"/>
      <c r="C27" s="438" t="s">
        <v>357</v>
      </c>
      <c r="D27" s="439" t="s">
        <v>357</v>
      </c>
      <c r="E27" s="440" t="s">
        <v>8</v>
      </c>
      <c r="F27" s="105" t="s">
        <v>51</v>
      </c>
      <c r="G27" s="105" t="s">
        <v>14</v>
      </c>
      <c r="H27" s="441">
        <v>1</v>
      </c>
      <c r="I27" s="43">
        <v>0</v>
      </c>
      <c r="J27" s="43">
        <f t="shared" si="0"/>
        <v>0</v>
      </c>
      <c r="K27" s="442">
        <v>0.08</v>
      </c>
      <c r="L27" s="43">
        <f t="shared" si="1"/>
        <v>0</v>
      </c>
    </row>
    <row r="28" spans="1:12" ht="48">
      <c r="A28" s="40">
        <f t="shared" si="2"/>
        <v>23</v>
      </c>
      <c r="B28" s="99"/>
      <c r="C28" s="52" t="s">
        <v>22</v>
      </c>
      <c r="D28" s="51" t="s">
        <v>23</v>
      </c>
      <c r="E28" s="52" t="s">
        <v>24</v>
      </c>
      <c r="F28" s="52" t="s">
        <v>649</v>
      </c>
      <c r="G28" s="52" t="s">
        <v>25</v>
      </c>
      <c r="H28" s="42">
        <v>2</v>
      </c>
      <c r="I28" s="43">
        <v>0</v>
      </c>
      <c r="J28" s="43">
        <f t="shared" si="0"/>
        <v>0</v>
      </c>
      <c r="K28" s="44">
        <v>0.08</v>
      </c>
      <c r="L28" s="43">
        <f t="shared" si="1"/>
        <v>0</v>
      </c>
    </row>
    <row r="29" spans="1:12" ht="24">
      <c r="A29" s="40">
        <f t="shared" si="2"/>
        <v>24</v>
      </c>
      <c r="B29" s="99"/>
      <c r="C29" s="40" t="s">
        <v>1437</v>
      </c>
      <c r="D29" s="40" t="s">
        <v>650</v>
      </c>
      <c r="E29" s="40" t="s">
        <v>8</v>
      </c>
      <c r="F29" s="40" t="s">
        <v>51</v>
      </c>
      <c r="G29" s="40" t="s">
        <v>651</v>
      </c>
      <c r="H29" s="42">
        <v>8</v>
      </c>
      <c r="I29" s="43">
        <v>0</v>
      </c>
      <c r="J29" s="43">
        <f t="shared" si="0"/>
        <v>0</v>
      </c>
      <c r="K29" s="44">
        <v>0.08</v>
      </c>
      <c r="L29" s="43">
        <f t="shared" si="1"/>
        <v>0</v>
      </c>
    </row>
    <row r="30" spans="1:12" s="53" customFormat="1">
      <c r="A30" s="40">
        <f t="shared" si="2"/>
        <v>25</v>
      </c>
      <c r="B30" s="99"/>
      <c r="C30" s="40" t="s">
        <v>652</v>
      </c>
      <c r="D30" s="40" t="s">
        <v>653</v>
      </c>
      <c r="E30" s="40" t="s">
        <v>17</v>
      </c>
      <c r="F30" s="40" t="s">
        <v>100</v>
      </c>
      <c r="G30" s="40" t="s">
        <v>235</v>
      </c>
      <c r="H30" s="42">
        <v>3</v>
      </c>
      <c r="I30" s="43">
        <v>0</v>
      </c>
      <c r="J30" s="43">
        <f t="shared" si="0"/>
        <v>0</v>
      </c>
      <c r="K30" s="44">
        <v>0.08</v>
      </c>
      <c r="L30" s="43">
        <f t="shared" si="1"/>
        <v>0</v>
      </c>
    </row>
    <row r="31" spans="1:12" ht="24">
      <c r="A31" s="40">
        <f t="shared" si="2"/>
        <v>26</v>
      </c>
      <c r="B31" s="99"/>
      <c r="C31" s="40" t="s">
        <v>1438</v>
      </c>
      <c r="D31" s="40" t="s">
        <v>653</v>
      </c>
      <c r="E31" s="40" t="s">
        <v>93</v>
      </c>
      <c r="F31" s="40" t="s">
        <v>209</v>
      </c>
      <c r="G31" s="40" t="s">
        <v>654</v>
      </c>
      <c r="H31" s="42">
        <v>4</v>
      </c>
      <c r="I31" s="43">
        <v>0</v>
      </c>
      <c r="J31" s="43">
        <f t="shared" si="0"/>
        <v>0</v>
      </c>
      <c r="K31" s="44">
        <v>0.08</v>
      </c>
      <c r="L31" s="43">
        <f t="shared" si="1"/>
        <v>0</v>
      </c>
    </row>
    <row r="32" spans="1:12" ht="24">
      <c r="A32" s="40">
        <f t="shared" si="2"/>
        <v>27</v>
      </c>
      <c r="B32" s="99"/>
      <c r="C32" s="40" t="s">
        <v>1439</v>
      </c>
      <c r="D32" s="40" t="s">
        <v>656</v>
      </c>
      <c r="E32" s="40" t="s">
        <v>59</v>
      </c>
      <c r="F32" s="52" t="s">
        <v>657</v>
      </c>
      <c r="G32" s="40" t="s">
        <v>633</v>
      </c>
      <c r="H32" s="42">
        <v>6</v>
      </c>
      <c r="I32" s="43">
        <v>0</v>
      </c>
      <c r="J32" s="43">
        <f t="shared" si="0"/>
        <v>0</v>
      </c>
      <c r="K32" s="44">
        <v>0.08</v>
      </c>
      <c r="L32" s="43">
        <f t="shared" si="1"/>
        <v>0</v>
      </c>
    </row>
    <row r="33" spans="1:15">
      <c r="A33" s="40">
        <f t="shared" si="2"/>
        <v>28</v>
      </c>
      <c r="B33" s="99"/>
      <c r="C33" s="40" t="s">
        <v>658</v>
      </c>
      <c r="D33" s="40" t="s">
        <v>658</v>
      </c>
      <c r="E33" s="40" t="s">
        <v>659</v>
      </c>
      <c r="F33" s="52" t="s">
        <v>660</v>
      </c>
      <c r="G33" s="40" t="s">
        <v>661</v>
      </c>
      <c r="H33" s="42">
        <v>5</v>
      </c>
      <c r="I33" s="43">
        <v>0</v>
      </c>
      <c r="J33" s="43">
        <f t="shared" si="0"/>
        <v>0</v>
      </c>
      <c r="K33" s="44">
        <v>0.08</v>
      </c>
      <c r="L33" s="43">
        <f t="shared" si="1"/>
        <v>0</v>
      </c>
    </row>
    <row r="34" spans="1:15" ht="24">
      <c r="A34" s="40">
        <f t="shared" si="2"/>
        <v>29</v>
      </c>
      <c r="B34" s="99"/>
      <c r="C34" s="40" t="s">
        <v>662</v>
      </c>
      <c r="D34" s="51" t="s">
        <v>663</v>
      </c>
      <c r="E34" s="40" t="s">
        <v>8</v>
      </c>
      <c r="F34" s="40" t="s">
        <v>212</v>
      </c>
      <c r="G34" s="40" t="s">
        <v>74</v>
      </c>
      <c r="H34" s="42">
        <v>1</v>
      </c>
      <c r="I34" s="43">
        <v>0</v>
      </c>
      <c r="J34" s="43">
        <f t="shared" si="0"/>
        <v>0</v>
      </c>
      <c r="K34" s="44">
        <v>0.08</v>
      </c>
      <c r="L34" s="43">
        <f t="shared" si="1"/>
        <v>0</v>
      </c>
    </row>
    <row r="35" spans="1:15" ht="36">
      <c r="A35" s="40">
        <f t="shared" si="2"/>
        <v>30</v>
      </c>
      <c r="B35" s="99"/>
      <c r="C35" s="40" t="s">
        <v>664</v>
      </c>
      <c r="D35" s="40" t="s">
        <v>665</v>
      </c>
      <c r="E35" s="40" t="s">
        <v>666</v>
      </c>
      <c r="F35" s="40" t="s">
        <v>667</v>
      </c>
      <c r="G35" s="40" t="s">
        <v>668</v>
      </c>
      <c r="H35" s="42">
        <v>1</v>
      </c>
      <c r="I35" s="43">
        <v>0</v>
      </c>
      <c r="J35" s="43">
        <f t="shared" si="0"/>
        <v>0</v>
      </c>
      <c r="K35" s="44">
        <v>0.08</v>
      </c>
      <c r="L35" s="43">
        <f t="shared" si="1"/>
        <v>0</v>
      </c>
    </row>
    <row r="36" spans="1:15" ht="24">
      <c r="A36" s="40">
        <f t="shared" si="2"/>
        <v>31</v>
      </c>
      <c r="B36" s="99"/>
      <c r="C36" s="54" t="s">
        <v>695</v>
      </c>
      <c r="D36" s="54" t="s">
        <v>696</v>
      </c>
      <c r="E36" s="54" t="s">
        <v>697</v>
      </c>
      <c r="F36" s="54" t="s">
        <v>698</v>
      </c>
      <c r="G36" s="40" t="s">
        <v>682</v>
      </c>
      <c r="H36" s="42">
        <v>20</v>
      </c>
      <c r="I36" s="43">
        <v>0</v>
      </c>
      <c r="J36" s="43">
        <f t="shared" si="0"/>
        <v>0</v>
      </c>
      <c r="K36" s="44">
        <v>0.23</v>
      </c>
      <c r="L36" s="43">
        <f t="shared" si="1"/>
        <v>0</v>
      </c>
    </row>
    <row r="37" spans="1:15" ht="24">
      <c r="A37" s="40">
        <f t="shared" si="2"/>
        <v>32</v>
      </c>
      <c r="B37" s="99"/>
      <c r="C37" s="40" t="s">
        <v>669</v>
      </c>
      <c r="D37" s="40" t="s">
        <v>670</v>
      </c>
      <c r="E37" s="40" t="s">
        <v>17</v>
      </c>
      <c r="F37" s="40" t="s">
        <v>671</v>
      </c>
      <c r="G37" s="40" t="s">
        <v>18</v>
      </c>
      <c r="H37" s="42">
        <v>20</v>
      </c>
      <c r="I37" s="43">
        <v>0</v>
      </c>
      <c r="J37" s="43">
        <f t="shared" si="0"/>
        <v>0</v>
      </c>
      <c r="K37" s="44">
        <v>0.08</v>
      </c>
      <c r="L37" s="43">
        <f t="shared" si="1"/>
        <v>0</v>
      </c>
      <c r="M37" s="22"/>
      <c r="N37" s="22"/>
      <c r="O37" s="22"/>
    </row>
    <row r="38" spans="1:15" s="22" customFormat="1" ht="24">
      <c r="A38" s="40">
        <f t="shared" si="2"/>
        <v>33</v>
      </c>
      <c r="B38" s="99"/>
      <c r="C38" s="40" t="s">
        <v>669</v>
      </c>
      <c r="D38" s="40" t="s">
        <v>670</v>
      </c>
      <c r="E38" s="40" t="s">
        <v>17</v>
      </c>
      <c r="F38" s="40" t="s">
        <v>672</v>
      </c>
      <c r="G38" s="40" t="s">
        <v>25</v>
      </c>
      <c r="H38" s="42">
        <v>300</v>
      </c>
      <c r="I38" s="43">
        <v>0</v>
      </c>
      <c r="J38" s="43">
        <f t="shared" si="0"/>
        <v>0</v>
      </c>
      <c r="K38" s="44">
        <v>0.08</v>
      </c>
      <c r="L38" s="43">
        <f t="shared" si="1"/>
        <v>0</v>
      </c>
      <c r="M38" s="8"/>
      <c r="N38" s="8"/>
      <c r="O38" s="8"/>
    </row>
    <row r="39" spans="1:15" s="22" customFormat="1" ht="24">
      <c r="A39" s="40">
        <f t="shared" si="2"/>
        <v>34</v>
      </c>
      <c r="B39" s="99"/>
      <c r="C39" s="40" t="s">
        <v>1440</v>
      </c>
      <c r="D39" s="51" t="s">
        <v>673</v>
      </c>
      <c r="E39" s="40" t="s">
        <v>8</v>
      </c>
      <c r="F39" s="40" t="s">
        <v>674</v>
      </c>
      <c r="G39" s="40" t="s">
        <v>14</v>
      </c>
      <c r="H39" s="42">
        <v>10</v>
      </c>
      <c r="I39" s="43">
        <v>0</v>
      </c>
      <c r="J39" s="43">
        <f t="shared" si="0"/>
        <v>0</v>
      </c>
      <c r="K39" s="44">
        <v>0.08</v>
      </c>
      <c r="L39" s="43">
        <f t="shared" si="1"/>
        <v>0</v>
      </c>
    </row>
    <row r="40" spans="1:15" s="22" customFormat="1" ht="24">
      <c r="A40" s="40">
        <f t="shared" si="2"/>
        <v>35</v>
      </c>
      <c r="B40" s="99"/>
      <c r="C40" s="40" t="s">
        <v>1441</v>
      </c>
      <c r="D40" s="51" t="s">
        <v>673</v>
      </c>
      <c r="E40" s="40" t="s">
        <v>8</v>
      </c>
      <c r="F40" s="40" t="s">
        <v>675</v>
      </c>
      <c r="G40" s="40" t="s">
        <v>50</v>
      </c>
      <c r="H40" s="42">
        <v>25</v>
      </c>
      <c r="I40" s="43">
        <v>0</v>
      </c>
      <c r="J40" s="43">
        <f t="shared" si="0"/>
        <v>0</v>
      </c>
      <c r="K40" s="44">
        <v>0.08</v>
      </c>
      <c r="L40" s="43">
        <f t="shared" si="1"/>
        <v>0</v>
      </c>
    </row>
    <row r="41" spans="1:15" s="22" customFormat="1">
      <c r="A41" s="40">
        <f t="shared" si="2"/>
        <v>36</v>
      </c>
      <c r="B41" s="99"/>
      <c r="C41" s="40" t="s">
        <v>676</v>
      </c>
      <c r="D41" s="40" t="s">
        <v>28</v>
      </c>
      <c r="E41" s="40" t="s">
        <v>35</v>
      </c>
      <c r="F41" s="40" t="s">
        <v>677</v>
      </c>
      <c r="G41" s="40" t="s">
        <v>30</v>
      </c>
      <c r="H41" s="42">
        <v>2</v>
      </c>
      <c r="I41" s="43">
        <v>0</v>
      </c>
      <c r="J41" s="43">
        <f t="shared" si="0"/>
        <v>0</v>
      </c>
      <c r="K41" s="44">
        <v>0.08</v>
      </c>
      <c r="L41" s="43">
        <f t="shared" si="1"/>
        <v>0</v>
      </c>
    </row>
    <row r="42" spans="1:15" ht="24">
      <c r="A42" s="40">
        <f t="shared" si="2"/>
        <v>37</v>
      </c>
      <c r="B42" s="99"/>
      <c r="C42" s="40" t="s">
        <v>1442</v>
      </c>
      <c r="D42" s="40" t="s">
        <v>678</v>
      </c>
      <c r="E42" s="40" t="s">
        <v>85</v>
      </c>
      <c r="F42" s="40" t="s">
        <v>120</v>
      </c>
      <c r="G42" s="40" t="s">
        <v>87</v>
      </c>
      <c r="H42" s="42">
        <v>1</v>
      </c>
      <c r="I42" s="43">
        <v>0</v>
      </c>
      <c r="J42" s="43">
        <f t="shared" si="0"/>
        <v>0</v>
      </c>
      <c r="K42" s="44">
        <v>0.08</v>
      </c>
      <c r="L42" s="43">
        <f t="shared" si="1"/>
        <v>0</v>
      </c>
    </row>
    <row r="43" spans="1:15">
      <c r="A43" s="40">
        <f t="shared" si="2"/>
        <v>38</v>
      </c>
      <c r="B43" s="99"/>
      <c r="C43" s="40" t="s">
        <v>683</v>
      </c>
      <c r="D43" s="40" t="s">
        <v>680</v>
      </c>
      <c r="E43" s="40" t="s">
        <v>8</v>
      </c>
      <c r="F43" s="40" t="s">
        <v>684</v>
      </c>
      <c r="G43" s="40" t="s">
        <v>52</v>
      </c>
      <c r="H43" s="42">
        <v>50</v>
      </c>
      <c r="I43" s="43">
        <v>0</v>
      </c>
      <c r="J43" s="43">
        <f t="shared" si="0"/>
        <v>0</v>
      </c>
      <c r="K43" s="44">
        <v>0.08</v>
      </c>
      <c r="L43" s="43">
        <f t="shared" si="1"/>
        <v>0</v>
      </c>
    </row>
    <row r="44" spans="1:15">
      <c r="A44" s="40">
        <f t="shared" si="2"/>
        <v>39</v>
      </c>
      <c r="B44" s="99"/>
      <c r="C44" s="40" t="s">
        <v>679</v>
      </c>
      <c r="D44" s="40" t="s">
        <v>680</v>
      </c>
      <c r="E44" s="40" t="s">
        <v>93</v>
      </c>
      <c r="F44" s="40" t="s">
        <v>681</v>
      </c>
      <c r="G44" s="40" t="s">
        <v>682</v>
      </c>
      <c r="H44" s="42">
        <v>10</v>
      </c>
      <c r="I44" s="43">
        <v>0</v>
      </c>
      <c r="J44" s="43">
        <f t="shared" si="0"/>
        <v>0</v>
      </c>
      <c r="K44" s="44">
        <v>0.08</v>
      </c>
      <c r="L44" s="43">
        <f t="shared" si="1"/>
        <v>0</v>
      </c>
    </row>
    <row r="45" spans="1:15" ht="36">
      <c r="A45" s="40">
        <f t="shared" si="2"/>
        <v>40</v>
      </c>
      <c r="B45" s="99"/>
      <c r="C45" s="51" t="s">
        <v>1443</v>
      </c>
      <c r="D45" s="40" t="s">
        <v>32</v>
      </c>
      <c r="E45" s="40" t="s">
        <v>33</v>
      </c>
      <c r="F45" s="40" t="s">
        <v>687</v>
      </c>
      <c r="G45" s="40" t="s">
        <v>34</v>
      </c>
      <c r="H45" s="42">
        <v>10</v>
      </c>
      <c r="I45" s="43">
        <v>0</v>
      </c>
      <c r="J45" s="43">
        <f t="shared" si="0"/>
        <v>0</v>
      </c>
      <c r="K45" s="44">
        <v>0.08</v>
      </c>
      <c r="L45" s="43">
        <f t="shared" si="1"/>
        <v>0</v>
      </c>
    </row>
    <row r="46" spans="1:15" ht="36">
      <c r="A46" s="40">
        <f t="shared" si="2"/>
        <v>41</v>
      </c>
      <c r="B46" s="99"/>
      <c r="C46" s="51" t="s">
        <v>1444</v>
      </c>
      <c r="D46" s="40" t="s">
        <v>32</v>
      </c>
      <c r="E46" s="40" t="s">
        <v>33</v>
      </c>
      <c r="F46" s="40" t="s">
        <v>688</v>
      </c>
      <c r="G46" s="40" t="s">
        <v>689</v>
      </c>
      <c r="H46" s="42">
        <v>90</v>
      </c>
      <c r="I46" s="43">
        <v>0</v>
      </c>
      <c r="J46" s="43">
        <f t="shared" si="0"/>
        <v>0</v>
      </c>
      <c r="K46" s="44">
        <v>0.08</v>
      </c>
      <c r="L46" s="43">
        <f t="shared" si="1"/>
        <v>0</v>
      </c>
    </row>
    <row r="47" spans="1:15">
      <c r="A47" s="40">
        <f t="shared" si="2"/>
        <v>42</v>
      </c>
      <c r="B47" s="99"/>
      <c r="C47" s="40" t="s">
        <v>685</v>
      </c>
      <c r="D47" s="40" t="s">
        <v>32</v>
      </c>
      <c r="E47" s="40" t="s">
        <v>104</v>
      </c>
      <c r="F47" s="40" t="s">
        <v>373</v>
      </c>
      <c r="G47" s="40" t="s">
        <v>137</v>
      </c>
      <c r="H47" s="42">
        <v>5</v>
      </c>
      <c r="I47" s="43">
        <v>0</v>
      </c>
      <c r="J47" s="43">
        <f t="shared" si="0"/>
        <v>0</v>
      </c>
      <c r="K47" s="44">
        <v>0.08</v>
      </c>
      <c r="L47" s="43">
        <f t="shared" si="1"/>
        <v>0</v>
      </c>
    </row>
    <row r="48" spans="1:15" ht="36">
      <c r="A48" s="40">
        <f t="shared" si="2"/>
        <v>43</v>
      </c>
      <c r="B48" s="99"/>
      <c r="C48" s="40" t="s">
        <v>1445</v>
      </c>
      <c r="D48" s="40" t="s">
        <v>32</v>
      </c>
      <c r="E48" s="40" t="s">
        <v>81</v>
      </c>
      <c r="F48" s="40" t="s">
        <v>686</v>
      </c>
      <c r="G48" s="40" t="s">
        <v>27</v>
      </c>
      <c r="H48" s="42">
        <v>4</v>
      </c>
      <c r="I48" s="43">
        <v>0</v>
      </c>
      <c r="J48" s="43">
        <f t="shared" si="0"/>
        <v>0</v>
      </c>
      <c r="K48" s="44">
        <v>0.08</v>
      </c>
      <c r="L48" s="43">
        <f t="shared" si="1"/>
        <v>0</v>
      </c>
    </row>
    <row r="49" spans="1:12" ht="24">
      <c r="A49" s="40">
        <f t="shared" si="2"/>
        <v>44</v>
      </c>
      <c r="B49" s="99"/>
      <c r="C49" s="40" t="s">
        <v>1446</v>
      </c>
      <c r="D49" s="40" t="s">
        <v>37</v>
      </c>
      <c r="E49" s="40" t="s">
        <v>38</v>
      </c>
      <c r="F49" s="40" t="s">
        <v>692</v>
      </c>
      <c r="G49" s="40" t="s">
        <v>30</v>
      </c>
      <c r="H49" s="42">
        <v>15</v>
      </c>
      <c r="I49" s="43">
        <v>0</v>
      </c>
      <c r="J49" s="43">
        <f t="shared" si="0"/>
        <v>0</v>
      </c>
      <c r="K49" s="44">
        <v>0.08</v>
      </c>
      <c r="L49" s="43">
        <f t="shared" si="1"/>
        <v>0</v>
      </c>
    </row>
    <row r="50" spans="1:12">
      <c r="A50" s="40">
        <f t="shared" si="2"/>
        <v>45</v>
      </c>
      <c r="B50" s="99"/>
      <c r="C50" s="40" t="s">
        <v>690</v>
      </c>
      <c r="D50" s="40" t="s">
        <v>37</v>
      </c>
      <c r="E50" s="40" t="s">
        <v>35</v>
      </c>
      <c r="F50" s="40" t="s">
        <v>691</v>
      </c>
      <c r="G50" s="40" t="s">
        <v>235</v>
      </c>
      <c r="H50" s="42">
        <v>1</v>
      </c>
      <c r="I50" s="43">
        <v>0</v>
      </c>
      <c r="J50" s="43">
        <f t="shared" si="0"/>
        <v>0</v>
      </c>
      <c r="K50" s="44">
        <v>0.08</v>
      </c>
      <c r="L50" s="43">
        <f t="shared" si="1"/>
        <v>0</v>
      </c>
    </row>
    <row r="51" spans="1:12">
      <c r="A51" s="40">
        <f t="shared" si="2"/>
        <v>46</v>
      </c>
      <c r="B51" s="99"/>
      <c r="C51" s="40" t="s">
        <v>693</v>
      </c>
      <c r="D51" s="40" t="s">
        <v>39</v>
      </c>
      <c r="E51" s="40" t="s">
        <v>35</v>
      </c>
      <c r="F51" s="40" t="s">
        <v>694</v>
      </c>
      <c r="G51" s="40" t="s">
        <v>31</v>
      </c>
      <c r="H51" s="42">
        <v>180</v>
      </c>
      <c r="I51" s="43">
        <v>0</v>
      </c>
      <c r="J51" s="43">
        <f t="shared" si="0"/>
        <v>0</v>
      </c>
      <c r="K51" s="44">
        <v>0.08</v>
      </c>
      <c r="L51" s="43">
        <f t="shared" si="1"/>
        <v>0</v>
      </c>
    </row>
    <row r="52" spans="1:12" ht="12.75">
      <c r="A52" s="194" t="s">
        <v>150</v>
      </c>
      <c r="B52" s="194" t="s">
        <v>150</v>
      </c>
      <c r="C52" s="257" t="s">
        <v>150</v>
      </c>
      <c r="D52" s="257" t="s">
        <v>151</v>
      </c>
      <c r="E52" s="407" t="s">
        <v>150</v>
      </c>
      <c r="F52" s="194" t="s">
        <v>150</v>
      </c>
      <c r="G52" s="194" t="s">
        <v>150</v>
      </c>
      <c r="H52" s="194" t="s">
        <v>150</v>
      </c>
      <c r="I52" s="275"/>
      <c r="J52" s="275">
        <f>SUM(J6:J51)</f>
        <v>0</v>
      </c>
      <c r="K52" s="194" t="s">
        <v>150</v>
      </c>
      <c r="L52" s="275">
        <f>SUM(L6:L51)</f>
        <v>0</v>
      </c>
    </row>
    <row r="54" spans="1:12" s="28" customFormat="1" ht="12.75">
      <c r="A54" s="25"/>
      <c r="B54" s="26"/>
      <c r="C54" s="204" t="s">
        <v>319</v>
      </c>
      <c r="D54" s="220"/>
      <c r="E54" s="22"/>
      <c r="G54" s="25"/>
      <c r="H54" s="30"/>
      <c r="I54" s="20"/>
      <c r="J54" s="25"/>
      <c r="K54" s="25"/>
      <c r="L54" s="25"/>
    </row>
    <row r="55" spans="1:12" s="28" customFormat="1" ht="12.75">
      <c r="A55" s="25"/>
      <c r="B55" s="26"/>
      <c r="C55" s="127" t="s">
        <v>445</v>
      </c>
      <c r="D55" s="220"/>
      <c r="E55" s="22"/>
      <c r="G55" s="25"/>
      <c r="H55" s="30"/>
      <c r="I55" s="20"/>
      <c r="J55" s="25"/>
      <c r="K55" s="25"/>
      <c r="L55" s="25"/>
    </row>
    <row r="56" spans="1:12" s="28" customFormat="1" ht="12.75">
      <c r="A56" s="25"/>
      <c r="B56" s="26"/>
      <c r="C56" s="127" t="s">
        <v>320</v>
      </c>
      <c r="D56" s="220"/>
      <c r="E56" s="22"/>
      <c r="G56" s="25"/>
      <c r="H56" s="30"/>
      <c r="I56" s="20"/>
      <c r="J56" s="25"/>
      <c r="K56" s="25"/>
      <c r="L56" s="25"/>
    </row>
    <row r="57" spans="1:12" s="28" customFormat="1" ht="12.75">
      <c r="A57" s="25"/>
      <c r="B57" s="26"/>
      <c r="C57" s="127" t="s">
        <v>321</v>
      </c>
      <c r="D57" s="220"/>
      <c r="E57" s="22"/>
      <c r="G57" s="25"/>
      <c r="H57" s="30"/>
      <c r="I57" s="20"/>
      <c r="J57" s="25"/>
      <c r="K57" s="25"/>
      <c r="L57" s="25"/>
    </row>
    <row r="58" spans="1:12" s="28" customFormat="1" ht="12.75">
      <c r="A58" s="25"/>
      <c r="B58" s="26"/>
      <c r="C58" s="127" t="s">
        <v>655</v>
      </c>
      <c r="D58" s="220"/>
      <c r="E58" s="22"/>
      <c r="G58" s="25"/>
      <c r="H58" s="30"/>
      <c r="I58" s="20"/>
      <c r="J58" s="25"/>
      <c r="K58" s="25"/>
      <c r="L58" s="25"/>
    </row>
    <row r="59" spans="1:12" s="28" customFormat="1" ht="15" customHeight="1">
      <c r="A59" s="25"/>
      <c r="B59" s="26"/>
      <c r="C59" s="126" t="s">
        <v>606</v>
      </c>
      <c r="D59" s="220"/>
      <c r="E59" s="24"/>
      <c r="G59" s="25"/>
      <c r="H59" s="30"/>
      <c r="I59" s="20"/>
      <c r="J59" s="25"/>
      <c r="K59" s="25"/>
      <c r="L59" s="25"/>
    </row>
    <row r="60" spans="1:12" s="28" customFormat="1" ht="22.15" customHeight="1">
      <c r="A60" s="25"/>
      <c r="B60" s="26"/>
      <c r="C60" s="126" t="s">
        <v>1347</v>
      </c>
      <c r="D60" s="262"/>
      <c r="E60" s="24"/>
      <c r="G60" s="25"/>
      <c r="H60" s="30"/>
      <c r="I60" s="20"/>
      <c r="J60" s="25"/>
      <c r="K60" s="25"/>
      <c r="L60" s="25"/>
    </row>
    <row r="61" spans="1:12" s="28" customFormat="1" ht="12.75">
      <c r="A61" s="25"/>
      <c r="B61" s="26"/>
      <c r="C61" s="127" t="s">
        <v>1348</v>
      </c>
      <c r="D61" s="262"/>
      <c r="E61" s="22"/>
      <c r="G61" s="25"/>
      <c r="H61" s="30"/>
      <c r="I61" s="20"/>
      <c r="J61" s="25"/>
      <c r="K61" s="25"/>
      <c r="L61" s="25"/>
    </row>
    <row r="62" spans="1:12" s="28" customFormat="1" ht="12.75">
      <c r="A62" s="25"/>
      <c r="B62" s="26"/>
      <c r="C62" s="204" t="s">
        <v>1349</v>
      </c>
      <c r="D62" s="220"/>
      <c r="E62" s="22"/>
      <c r="G62" s="25"/>
      <c r="H62" s="30"/>
      <c r="I62" s="20"/>
      <c r="J62" s="25"/>
      <c r="K62" s="25"/>
      <c r="L62" s="25"/>
    </row>
    <row r="63" spans="1:12" s="28" customFormat="1" ht="12.75">
      <c r="A63" s="25"/>
      <c r="B63" s="26"/>
      <c r="C63" s="204"/>
      <c r="D63" s="220"/>
      <c r="E63" s="22"/>
      <c r="G63" s="25"/>
      <c r="H63" s="30"/>
      <c r="I63" s="20"/>
      <c r="J63" s="25"/>
      <c r="K63" s="25"/>
      <c r="L63" s="25"/>
    </row>
    <row r="64" spans="1:12" s="28" customFormat="1" ht="12.75">
      <c r="A64" s="25"/>
      <c r="B64" s="26"/>
      <c r="C64" s="205"/>
      <c r="D64" s="206"/>
      <c r="E64" s="22"/>
      <c r="G64" s="25"/>
      <c r="H64" s="30"/>
      <c r="I64" s="20"/>
      <c r="J64" s="25"/>
      <c r="K64" s="25"/>
      <c r="L64" s="25"/>
    </row>
    <row r="65" spans="1:12" s="28" customFormat="1" ht="12.75">
      <c r="A65" s="25"/>
      <c r="B65" s="26"/>
      <c r="C65" s="205"/>
      <c r="D65" s="206"/>
      <c r="E65" s="22"/>
      <c r="G65" s="25"/>
      <c r="H65" s="30"/>
      <c r="I65" s="20"/>
      <c r="J65" s="25"/>
      <c r="K65" s="25"/>
      <c r="L65" s="25"/>
    </row>
    <row r="66" spans="1:12" s="28" customFormat="1" ht="12.75">
      <c r="A66" s="25"/>
      <c r="B66" s="26"/>
      <c r="C66" s="205"/>
      <c r="D66" s="206"/>
      <c r="E66" s="22"/>
      <c r="G66" s="25"/>
      <c r="H66" s="30"/>
      <c r="I66" s="20"/>
      <c r="J66" s="25"/>
      <c r="K66" s="25"/>
      <c r="L66" s="25"/>
    </row>
    <row r="67" spans="1:12" s="28" customFormat="1" ht="12.75">
      <c r="A67" s="25"/>
      <c r="B67" s="26"/>
      <c r="C67" s="205"/>
      <c r="D67" s="206"/>
      <c r="E67" s="22"/>
      <c r="G67" s="25"/>
      <c r="H67" s="30"/>
      <c r="I67" s="20"/>
      <c r="J67" s="25"/>
      <c r="K67" s="25"/>
      <c r="L67" s="25"/>
    </row>
    <row r="68" spans="1:12" s="28" customFormat="1" ht="12.75">
      <c r="A68" s="25"/>
      <c r="B68" s="26"/>
      <c r="C68" s="205"/>
      <c r="D68" s="207"/>
      <c r="E68" s="25"/>
      <c r="G68" s="25"/>
      <c r="H68" s="30"/>
      <c r="I68" s="20"/>
      <c r="J68" s="25"/>
      <c r="K68" s="25"/>
      <c r="L68" s="25"/>
    </row>
  </sheetData>
  <sortState xmlns:xlrd2="http://schemas.microsoft.com/office/spreadsheetml/2017/richdata2" ref="A6:O51">
    <sortCondition ref="A6:A51"/>
  </sortState>
  <conditionalFormatting sqref="H5:H26 H53:H1048576 H28:H51">
    <cfRule type="cellIs" dxfId="159" priority="11" operator="lessThan">
      <formula>0</formula>
    </cfRule>
    <cfRule type="cellIs" dxfId="158" priority="12" operator="lessThan">
      <formula>0</formula>
    </cfRule>
  </conditionalFormatting>
  <conditionalFormatting sqref="H52">
    <cfRule type="cellIs" dxfId="157" priority="3" operator="lessThan">
      <formula>0</formula>
    </cfRule>
    <cfRule type="cellIs" dxfId="156" priority="4" operator="lessThan">
      <formula>0</formula>
    </cfRule>
  </conditionalFormatting>
  <conditionalFormatting sqref="H27">
    <cfRule type="cellIs" dxfId="155" priority="1" operator="lessThan">
      <formula>0</formula>
    </cfRule>
    <cfRule type="cellIs" dxfId="154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5" firstPageNumber="0" fitToHeight="0" orientation="landscape" r:id="rId1"/>
  <headerFooter>
    <oddFooter>&amp;C&amp;P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theme="3" tint="0.59999389629810485"/>
    <pageSetUpPr fitToPage="1"/>
  </sheetPr>
  <dimension ref="A1:L22"/>
  <sheetViews>
    <sheetView topLeftCell="A7" zoomScaleNormal="100" workbookViewId="0">
      <selection activeCell="A18" sqref="A18:XFD23"/>
    </sheetView>
  </sheetViews>
  <sheetFormatPr defaultColWidth="8.5703125" defaultRowHeight="12.75"/>
  <cols>
    <col min="1" max="1" width="6.28515625" style="263" customWidth="1"/>
    <col min="2" max="2" width="10.85546875" style="263" customWidth="1"/>
    <col min="3" max="3" width="11.42578125" style="263" customWidth="1"/>
    <col min="4" max="4" width="14" style="263" customWidth="1"/>
    <col min="5" max="5" width="11" style="263" customWidth="1"/>
    <col min="6" max="6" width="6.7109375" style="263" customWidth="1"/>
    <col min="7" max="7" width="13.28515625" style="263" customWidth="1"/>
    <col min="8" max="9" width="8.5703125" style="263"/>
    <col min="10" max="10" width="10.7109375" style="263" customWidth="1"/>
    <col min="11" max="11" width="8.5703125" style="263"/>
    <col min="12" max="12" width="9.140625" style="263" customWidth="1"/>
    <col min="13" max="16384" width="8.5703125" style="263"/>
  </cols>
  <sheetData>
    <row r="1" spans="1:12">
      <c r="A1" s="238"/>
      <c r="B1" s="239" t="s">
        <v>607</v>
      </c>
      <c r="C1" s="240" t="str">
        <f ca="1">MID(CELL("nazwa_pliku",C1),FIND("]",CELL("nazwa_pliku",C1),1)+1,100)</f>
        <v>30</v>
      </c>
      <c r="D1" s="241"/>
      <c r="E1" s="242"/>
      <c r="F1" s="242"/>
      <c r="G1" s="241"/>
      <c r="H1" s="243"/>
      <c r="I1" s="244"/>
      <c r="J1" s="245" t="s">
        <v>518</v>
      </c>
      <c r="K1" s="241"/>
      <c r="L1" s="244"/>
    </row>
    <row r="2" spans="1:12">
      <c r="A2" s="241"/>
      <c r="B2" s="241"/>
      <c r="C2" s="241"/>
      <c r="D2" s="241"/>
      <c r="E2" s="242"/>
      <c r="F2" s="242"/>
      <c r="G2" s="241"/>
      <c r="H2" s="243"/>
      <c r="I2" s="244"/>
      <c r="J2" s="244"/>
      <c r="K2" s="241"/>
      <c r="L2" s="244"/>
    </row>
    <row r="3" spans="1:12" ht="27" customHeight="1">
      <c r="A3" s="241"/>
      <c r="B3" s="241"/>
      <c r="C3" s="241"/>
      <c r="D3" s="223"/>
      <c r="E3" s="242"/>
      <c r="F3" s="242"/>
      <c r="G3" s="484"/>
      <c r="H3" s="243"/>
      <c r="I3" s="244"/>
      <c r="J3" s="244"/>
      <c r="K3" s="241"/>
      <c r="L3" s="244"/>
    </row>
    <row r="4" spans="1:12">
      <c r="A4" s="246"/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</row>
    <row r="5" spans="1:12" s="265" customFormat="1" ht="63.75">
      <c r="A5" s="247" t="s">
        <v>152</v>
      </c>
      <c r="B5" s="247" t="s">
        <v>1596</v>
      </c>
      <c r="C5" s="248" t="s">
        <v>0</v>
      </c>
      <c r="D5" s="247" t="s">
        <v>1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4</v>
      </c>
      <c r="J5" s="252" t="s">
        <v>5</v>
      </c>
      <c r="K5" s="247" t="s">
        <v>608</v>
      </c>
      <c r="L5" s="252" t="s">
        <v>609</v>
      </c>
    </row>
    <row r="6" spans="1:12" ht="76.5">
      <c r="A6" s="266">
        <v>1</v>
      </c>
      <c r="B6" s="185"/>
      <c r="C6" s="171" t="s">
        <v>483</v>
      </c>
      <c r="D6" s="266" t="s">
        <v>484</v>
      </c>
      <c r="E6" s="171" t="s">
        <v>485</v>
      </c>
      <c r="F6" s="171" t="s">
        <v>150</v>
      </c>
      <c r="G6" s="171" t="s">
        <v>486</v>
      </c>
      <c r="H6" s="261">
        <v>25</v>
      </c>
      <c r="I6" s="267"/>
      <c r="J6" s="267">
        <f>H6*I6</f>
        <v>0</v>
      </c>
      <c r="K6" s="268">
        <v>0.08</v>
      </c>
      <c r="L6" s="267">
        <f>J6*K6+J6</f>
        <v>0</v>
      </c>
    </row>
    <row r="7" spans="1:12">
      <c r="A7" s="256" t="s">
        <v>150</v>
      </c>
      <c r="B7" s="256" t="s">
        <v>150</v>
      </c>
      <c r="C7" s="257" t="s">
        <v>150</v>
      </c>
      <c r="D7" s="257" t="s">
        <v>151</v>
      </c>
      <c r="E7" s="258" t="s">
        <v>150</v>
      </c>
      <c r="F7" s="258" t="s">
        <v>150</v>
      </c>
      <c r="G7" s="256" t="s">
        <v>150</v>
      </c>
      <c r="H7" s="256" t="s">
        <v>150</v>
      </c>
      <c r="I7" s="259" t="s">
        <v>150</v>
      </c>
      <c r="J7" s="260">
        <f>SUM(J6)</f>
        <v>0</v>
      </c>
      <c r="K7" s="261" t="s">
        <v>150</v>
      </c>
      <c r="L7" s="260">
        <f>SUM(L6)</f>
        <v>0</v>
      </c>
    </row>
    <row r="8" spans="1:12">
      <c r="A8" s="241"/>
      <c r="B8" s="241"/>
      <c r="C8" s="241"/>
      <c r="D8" s="241"/>
      <c r="E8" s="242"/>
      <c r="F8" s="242"/>
      <c r="G8" s="241"/>
      <c r="H8" s="243"/>
      <c r="I8" s="244"/>
      <c r="J8" s="244"/>
      <c r="K8" s="241"/>
      <c r="L8" s="244"/>
    </row>
    <row r="9" spans="1:12">
      <c r="A9" s="241"/>
      <c r="B9" s="241"/>
      <c r="C9" s="204" t="s">
        <v>319</v>
      </c>
      <c r="D9" s="220"/>
      <c r="E9" s="242"/>
      <c r="F9" s="242"/>
      <c r="G9" s="241"/>
      <c r="H9" s="243"/>
      <c r="I9" s="244"/>
      <c r="J9" s="244"/>
      <c r="K9" s="241"/>
      <c r="L9" s="244"/>
    </row>
    <row r="10" spans="1:12">
      <c r="A10" s="241"/>
      <c r="B10" s="127"/>
      <c r="C10" s="127" t="s">
        <v>445</v>
      </c>
      <c r="D10" s="220"/>
      <c r="E10" s="242"/>
      <c r="F10" s="242"/>
      <c r="G10" s="241"/>
      <c r="H10" s="243"/>
      <c r="I10" s="244"/>
      <c r="J10" s="244"/>
      <c r="K10" s="241"/>
      <c r="L10" s="244"/>
    </row>
    <row r="11" spans="1:12">
      <c r="A11" s="241"/>
      <c r="B11" s="127"/>
      <c r="C11" s="127" t="s">
        <v>320</v>
      </c>
      <c r="D11" s="220"/>
      <c r="E11" s="242"/>
      <c r="F11" s="242"/>
      <c r="G11" s="241"/>
      <c r="H11" s="243"/>
      <c r="I11" s="244"/>
      <c r="J11" s="244"/>
      <c r="K11" s="241"/>
      <c r="L11" s="244"/>
    </row>
    <row r="12" spans="1:12">
      <c r="A12" s="241"/>
      <c r="B12" s="127"/>
      <c r="C12" s="127" t="s">
        <v>321</v>
      </c>
      <c r="D12" s="220"/>
      <c r="E12" s="242"/>
      <c r="F12" s="242"/>
      <c r="G12" s="241"/>
      <c r="H12" s="243"/>
      <c r="I12" s="244"/>
      <c r="J12" s="244"/>
      <c r="K12" s="241"/>
      <c r="L12" s="244"/>
    </row>
    <row r="13" spans="1:12">
      <c r="A13" s="241"/>
      <c r="B13" s="241"/>
      <c r="C13" s="127" t="s">
        <v>1351</v>
      </c>
      <c r="D13" s="220"/>
      <c r="E13" s="242"/>
      <c r="F13" s="242"/>
      <c r="G13" s="241"/>
      <c r="H13" s="243"/>
      <c r="I13" s="244"/>
      <c r="J13" s="244"/>
      <c r="K13" s="241"/>
      <c r="L13" s="244"/>
    </row>
    <row r="14" spans="1:12">
      <c r="B14" s="205"/>
      <c r="C14" s="126" t="s">
        <v>606</v>
      </c>
      <c r="D14" s="220"/>
    </row>
    <row r="15" spans="1:12">
      <c r="B15" s="205"/>
      <c r="C15" s="126" t="s">
        <v>1347</v>
      </c>
      <c r="D15" s="262"/>
    </row>
    <row r="16" spans="1:12">
      <c r="B16" s="205"/>
      <c r="C16" s="127" t="s">
        <v>1348</v>
      </c>
      <c r="D16" s="262"/>
    </row>
    <row r="17" spans="2:4">
      <c r="B17" s="205"/>
      <c r="C17" s="204"/>
      <c r="D17" s="220"/>
    </row>
    <row r="18" spans="2:4">
      <c r="B18" s="264"/>
      <c r="C18" s="205"/>
      <c r="D18" s="206"/>
    </row>
    <row r="19" spans="2:4">
      <c r="C19" s="205"/>
      <c r="D19" s="206"/>
    </row>
    <row r="20" spans="2:4">
      <c r="C20" s="205"/>
      <c r="D20" s="206"/>
    </row>
    <row r="21" spans="2:4">
      <c r="C21" s="205"/>
      <c r="D21" s="206"/>
    </row>
    <row r="22" spans="2:4">
      <c r="C22" s="205"/>
      <c r="D22" s="207"/>
    </row>
  </sheetData>
  <conditionalFormatting sqref="H5">
    <cfRule type="cellIs" dxfId="25" priority="1" operator="lessThan">
      <formula>0</formula>
    </cfRule>
    <cfRule type="cellIs" dxfId="24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theme="3" tint="0.59999389629810485"/>
    <pageSetUpPr fitToPage="1"/>
  </sheetPr>
  <dimension ref="A1:AKE48"/>
  <sheetViews>
    <sheetView topLeftCell="A40" zoomScaleNormal="100" workbookViewId="0">
      <selection activeCell="A44" sqref="A44:XFD49"/>
    </sheetView>
  </sheetViews>
  <sheetFormatPr defaultColWidth="8.5703125" defaultRowHeight="22.5" customHeight="1"/>
  <cols>
    <col min="1" max="1" width="6" style="263" customWidth="1"/>
    <col min="2" max="2" width="10.140625" style="263" customWidth="1"/>
    <col min="3" max="3" width="12.28515625" style="263" customWidth="1"/>
    <col min="4" max="4" width="13.28515625" style="263" customWidth="1"/>
    <col min="5" max="5" width="10.140625" style="263" customWidth="1"/>
    <col min="6" max="6" width="8.42578125" style="263" customWidth="1"/>
    <col min="7" max="7" width="12.140625" style="263" customWidth="1"/>
    <col min="8" max="8" width="10.42578125" style="263" customWidth="1"/>
    <col min="9" max="9" width="8.5703125" style="263"/>
    <col min="10" max="10" width="11" style="263" customWidth="1"/>
    <col min="11" max="11" width="8.5703125" style="263"/>
    <col min="12" max="12" width="9.7109375" style="263" customWidth="1"/>
    <col min="13" max="16384" width="8.5703125" style="263"/>
  </cols>
  <sheetData>
    <row r="1" spans="1:12" ht="22.5" customHeight="1">
      <c r="A1" s="238"/>
      <c r="B1" s="239" t="s">
        <v>607</v>
      </c>
      <c r="C1" s="240" t="str">
        <f ca="1">MID(CELL("nazwa_pliku",C1),FIND("]",CELL("nazwa_pliku",C1),1)+1,100)</f>
        <v>31</v>
      </c>
      <c r="D1" s="241"/>
      <c r="E1" s="242"/>
      <c r="F1" s="242"/>
      <c r="G1" s="241"/>
      <c r="H1" s="243"/>
      <c r="I1" s="244"/>
      <c r="J1" s="245" t="s">
        <v>518</v>
      </c>
      <c r="K1" s="241"/>
      <c r="L1" s="244"/>
    </row>
    <row r="2" spans="1:12" ht="22.5" customHeight="1">
      <c r="A2" s="241"/>
      <c r="B2" s="241"/>
      <c r="C2" s="241"/>
      <c r="D2" s="241"/>
      <c r="E2" s="242"/>
      <c r="F2" s="242"/>
      <c r="G2" s="241"/>
      <c r="H2" s="243"/>
      <c r="I2" s="244"/>
      <c r="J2" s="244"/>
      <c r="K2" s="241"/>
      <c r="L2" s="244"/>
    </row>
    <row r="3" spans="1:12" ht="22.5" customHeight="1">
      <c r="A3" s="241"/>
      <c r="B3" s="241"/>
      <c r="C3" s="241"/>
      <c r="D3" s="223"/>
      <c r="E3" s="242"/>
      <c r="F3" s="242"/>
      <c r="G3" s="484"/>
      <c r="H3" s="243"/>
      <c r="I3" s="244"/>
      <c r="J3" s="244"/>
      <c r="K3" s="241"/>
      <c r="L3" s="244"/>
    </row>
    <row r="4" spans="1:12" ht="22.5" customHeight="1">
      <c r="A4" s="246"/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</row>
    <row r="5" spans="1:12" s="265" customFormat="1" ht="58.5" customHeight="1">
      <c r="A5" s="247" t="s">
        <v>152</v>
      </c>
      <c r="B5" s="247" t="s">
        <v>1596</v>
      </c>
      <c r="C5" s="248" t="s">
        <v>0</v>
      </c>
      <c r="D5" s="247" t="s">
        <v>1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4</v>
      </c>
      <c r="J5" s="252" t="s">
        <v>5</v>
      </c>
      <c r="K5" s="247" t="s">
        <v>608</v>
      </c>
      <c r="L5" s="252" t="s">
        <v>609</v>
      </c>
    </row>
    <row r="6" spans="1:12" s="8" customFormat="1" ht="22.5" customHeight="1">
      <c r="A6" s="511">
        <v>1</v>
      </c>
      <c r="B6" s="446"/>
      <c r="C6" s="85" t="s">
        <v>1597</v>
      </c>
      <c r="D6" s="51" t="s">
        <v>1597</v>
      </c>
      <c r="E6" s="87" t="s">
        <v>35</v>
      </c>
      <c r="F6" s="40" t="s">
        <v>1598</v>
      </c>
      <c r="G6" s="40" t="s">
        <v>30</v>
      </c>
      <c r="H6" s="193">
        <v>40</v>
      </c>
      <c r="I6" s="43"/>
      <c r="J6" s="43">
        <f t="shared" ref="J6:J33" si="0">I6*H6</f>
        <v>0</v>
      </c>
      <c r="K6" s="44">
        <v>0.08</v>
      </c>
      <c r="L6" s="267">
        <f t="shared" ref="L6:L33" si="1">J6*K6+J6</f>
        <v>0</v>
      </c>
    </row>
    <row r="7" spans="1:12" s="8" customFormat="1" ht="22.5" customHeight="1">
      <c r="A7" s="511">
        <f>A6+1</f>
        <v>2</v>
      </c>
      <c r="B7" s="446"/>
      <c r="C7" s="85" t="s">
        <v>1599</v>
      </c>
      <c r="D7" s="51" t="s">
        <v>1597</v>
      </c>
      <c r="E7" s="87" t="s">
        <v>1600</v>
      </c>
      <c r="F7" s="40" t="s">
        <v>9</v>
      </c>
      <c r="G7" s="40" t="s">
        <v>52</v>
      </c>
      <c r="H7" s="193">
        <v>60</v>
      </c>
      <c r="I7" s="43"/>
      <c r="J7" s="43">
        <f t="shared" si="0"/>
        <v>0</v>
      </c>
      <c r="K7" s="44">
        <v>0.08</v>
      </c>
      <c r="L7" s="267">
        <f t="shared" si="1"/>
        <v>0</v>
      </c>
    </row>
    <row r="8" spans="1:12" s="8" customFormat="1" ht="22.5" customHeight="1">
      <c r="A8" s="511">
        <f t="shared" ref="A8:A33" si="2">A7+1</f>
        <v>3</v>
      </c>
      <c r="B8" s="446"/>
      <c r="C8" s="85" t="s">
        <v>1599</v>
      </c>
      <c r="D8" s="51" t="s">
        <v>1597</v>
      </c>
      <c r="E8" s="87" t="s">
        <v>1600</v>
      </c>
      <c r="F8" s="40" t="s">
        <v>864</v>
      </c>
      <c r="G8" s="40" t="s">
        <v>31</v>
      </c>
      <c r="H8" s="193">
        <v>20</v>
      </c>
      <c r="I8" s="43"/>
      <c r="J8" s="43">
        <f t="shared" si="0"/>
        <v>0</v>
      </c>
      <c r="K8" s="44">
        <v>0.08</v>
      </c>
      <c r="L8" s="267">
        <f t="shared" si="1"/>
        <v>0</v>
      </c>
    </row>
    <row r="9" spans="1:12" s="8" customFormat="1" ht="22.5" customHeight="1">
      <c r="A9" s="511">
        <f t="shared" si="2"/>
        <v>4</v>
      </c>
      <c r="B9" s="446"/>
      <c r="C9" s="85" t="s">
        <v>1601</v>
      </c>
      <c r="D9" s="40" t="s">
        <v>1602</v>
      </c>
      <c r="E9" s="87" t="s">
        <v>8</v>
      </c>
      <c r="F9" s="44" t="s">
        <v>496</v>
      </c>
      <c r="G9" s="40" t="s">
        <v>1603</v>
      </c>
      <c r="H9" s="193">
        <v>20</v>
      </c>
      <c r="I9" s="43"/>
      <c r="J9" s="43">
        <f t="shared" si="0"/>
        <v>0</v>
      </c>
      <c r="K9" s="44">
        <v>0.08</v>
      </c>
      <c r="L9" s="267">
        <f t="shared" si="1"/>
        <v>0</v>
      </c>
    </row>
    <row r="10" spans="1:12" s="8" customFormat="1" ht="22.5" customHeight="1">
      <c r="A10" s="511">
        <f t="shared" si="2"/>
        <v>5</v>
      </c>
      <c r="B10" s="446"/>
      <c r="C10" s="85" t="s">
        <v>1604</v>
      </c>
      <c r="D10" s="40" t="s">
        <v>1602</v>
      </c>
      <c r="E10" s="87" t="s">
        <v>777</v>
      </c>
      <c r="F10" s="44">
        <v>0.01</v>
      </c>
      <c r="G10" s="40" t="s">
        <v>1605</v>
      </c>
      <c r="H10" s="193">
        <v>150</v>
      </c>
      <c r="I10" s="43"/>
      <c r="J10" s="43">
        <f t="shared" si="0"/>
        <v>0</v>
      </c>
      <c r="K10" s="44">
        <v>0.08</v>
      </c>
      <c r="L10" s="267">
        <f t="shared" si="1"/>
        <v>0</v>
      </c>
    </row>
    <row r="11" spans="1:12" s="8" customFormat="1" ht="22.5" customHeight="1">
      <c r="A11" s="511">
        <f t="shared" si="2"/>
        <v>6</v>
      </c>
      <c r="B11" s="446"/>
      <c r="C11" s="85" t="s">
        <v>1606</v>
      </c>
      <c r="D11" s="51" t="s">
        <v>628</v>
      </c>
      <c r="E11" s="87" t="s">
        <v>35</v>
      </c>
      <c r="F11" s="40" t="s">
        <v>1607</v>
      </c>
      <c r="G11" s="512" t="s">
        <v>1608</v>
      </c>
      <c r="H11" s="193">
        <v>3</v>
      </c>
      <c r="I11" s="43"/>
      <c r="J11" s="43">
        <f t="shared" si="0"/>
        <v>0</v>
      </c>
      <c r="K11" s="44">
        <v>0.08</v>
      </c>
      <c r="L11" s="267">
        <f t="shared" si="1"/>
        <v>0</v>
      </c>
    </row>
    <row r="12" spans="1:12" s="8" customFormat="1" ht="22.5" customHeight="1">
      <c r="A12" s="511">
        <f t="shared" si="2"/>
        <v>7</v>
      </c>
      <c r="B12" s="446"/>
      <c r="C12" s="85" t="s">
        <v>1609</v>
      </c>
      <c r="D12" s="40" t="s">
        <v>1610</v>
      </c>
      <c r="E12" s="87" t="s">
        <v>8</v>
      </c>
      <c r="F12" s="40" t="s">
        <v>108</v>
      </c>
      <c r="G12" s="40" t="s">
        <v>14</v>
      </c>
      <c r="H12" s="193">
        <v>130</v>
      </c>
      <c r="I12" s="43"/>
      <c r="J12" s="43">
        <f t="shared" si="0"/>
        <v>0</v>
      </c>
      <c r="K12" s="44">
        <v>0.08</v>
      </c>
      <c r="L12" s="267">
        <f t="shared" si="1"/>
        <v>0</v>
      </c>
    </row>
    <row r="13" spans="1:12" s="8" customFormat="1" ht="22.5" customHeight="1">
      <c r="A13" s="511">
        <f t="shared" si="2"/>
        <v>8</v>
      </c>
      <c r="B13" s="446"/>
      <c r="C13" s="85" t="s">
        <v>1611</v>
      </c>
      <c r="D13" s="40" t="s">
        <v>1610</v>
      </c>
      <c r="E13" s="87" t="s">
        <v>8</v>
      </c>
      <c r="F13" s="40" t="s">
        <v>212</v>
      </c>
      <c r="G13" s="40" t="s">
        <v>14</v>
      </c>
      <c r="H13" s="193">
        <v>130</v>
      </c>
      <c r="I13" s="43"/>
      <c r="J13" s="43">
        <f t="shared" si="0"/>
        <v>0</v>
      </c>
      <c r="K13" s="44">
        <v>0.08</v>
      </c>
      <c r="L13" s="267">
        <f t="shared" si="1"/>
        <v>0</v>
      </c>
    </row>
    <row r="14" spans="1:12" s="8" customFormat="1" ht="22.5" customHeight="1">
      <c r="A14" s="511">
        <f t="shared" si="2"/>
        <v>9</v>
      </c>
      <c r="B14" s="446"/>
      <c r="C14" s="85" t="s">
        <v>1611</v>
      </c>
      <c r="D14" s="40" t="s">
        <v>1610</v>
      </c>
      <c r="E14" s="87" t="s">
        <v>8</v>
      </c>
      <c r="F14" s="40" t="s">
        <v>15</v>
      </c>
      <c r="G14" s="40" t="s">
        <v>14</v>
      </c>
      <c r="H14" s="193">
        <v>30</v>
      </c>
      <c r="I14" s="43"/>
      <c r="J14" s="43">
        <f t="shared" si="0"/>
        <v>0</v>
      </c>
      <c r="K14" s="44">
        <v>0.08</v>
      </c>
      <c r="L14" s="267">
        <f t="shared" si="1"/>
        <v>0</v>
      </c>
    </row>
    <row r="15" spans="1:12" s="8" customFormat="1" ht="22.5" customHeight="1">
      <c r="A15" s="511">
        <f t="shared" si="2"/>
        <v>10</v>
      </c>
      <c r="B15" s="446"/>
      <c r="C15" s="85" t="s">
        <v>1612</v>
      </c>
      <c r="D15" s="40" t="s">
        <v>1613</v>
      </c>
      <c r="E15" s="87" t="s">
        <v>8</v>
      </c>
      <c r="F15" s="40" t="s">
        <v>728</v>
      </c>
      <c r="G15" s="40" t="s">
        <v>14</v>
      </c>
      <c r="H15" s="193">
        <v>4</v>
      </c>
      <c r="I15" s="43"/>
      <c r="J15" s="43">
        <f t="shared" si="0"/>
        <v>0</v>
      </c>
      <c r="K15" s="44">
        <v>0.08</v>
      </c>
      <c r="L15" s="267">
        <f t="shared" si="1"/>
        <v>0</v>
      </c>
    </row>
    <row r="16" spans="1:12" s="8" customFormat="1" ht="22.5" customHeight="1">
      <c r="A16" s="511">
        <f t="shared" si="2"/>
        <v>11</v>
      </c>
      <c r="B16" s="446"/>
      <c r="C16" s="85" t="s">
        <v>1614</v>
      </c>
      <c r="D16" s="40" t="s">
        <v>1615</v>
      </c>
      <c r="E16" s="87" t="s">
        <v>35</v>
      </c>
      <c r="F16" s="40" t="s">
        <v>1616</v>
      </c>
      <c r="G16" s="40" t="s">
        <v>30</v>
      </c>
      <c r="H16" s="193">
        <v>25</v>
      </c>
      <c r="I16" s="43"/>
      <c r="J16" s="43">
        <f t="shared" si="0"/>
        <v>0</v>
      </c>
      <c r="K16" s="44">
        <v>0.08</v>
      </c>
      <c r="L16" s="267">
        <f t="shared" si="1"/>
        <v>0</v>
      </c>
    </row>
    <row r="17" spans="1:967" s="8" customFormat="1" ht="22.5" customHeight="1">
      <c r="A17" s="511">
        <f t="shared" si="2"/>
        <v>12</v>
      </c>
      <c r="B17" s="446"/>
      <c r="C17" s="85" t="s">
        <v>1617</v>
      </c>
      <c r="D17" s="40" t="s">
        <v>1615</v>
      </c>
      <c r="E17" s="87" t="s">
        <v>104</v>
      </c>
      <c r="F17" s="40" t="s">
        <v>1618</v>
      </c>
      <c r="G17" s="40" t="s">
        <v>635</v>
      </c>
      <c r="H17" s="193">
        <v>2</v>
      </c>
      <c r="I17" s="43"/>
      <c r="J17" s="43">
        <f t="shared" si="0"/>
        <v>0</v>
      </c>
      <c r="K17" s="44">
        <v>0.08</v>
      </c>
      <c r="L17" s="267">
        <f t="shared" si="1"/>
        <v>0</v>
      </c>
    </row>
    <row r="18" spans="1:967" s="8" customFormat="1" ht="22.5" customHeight="1">
      <c r="A18" s="511">
        <f t="shared" si="2"/>
        <v>13</v>
      </c>
      <c r="B18" s="446"/>
      <c r="C18" s="85" t="s">
        <v>1619</v>
      </c>
      <c r="D18" s="40" t="s">
        <v>775</v>
      </c>
      <c r="E18" s="87" t="s">
        <v>35</v>
      </c>
      <c r="F18" s="40" t="s">
        <v>1620</v>
      </c>
      <c r="G18" s="40" t="s">
        <v>30</v>
      </c>
      <c r="H18" s="193">
        <v>12</v>
      </c>
      <c r="I18" s="43"/>
      <c r="J18" s="43">
        <f t="shared" si="0"/>
        <v>0</v>
      </c>
      <c r="K18" s="44">
        <v>0.08</v>
      </c>
      <c r="L18" s="267">
        <f t="shared" si="1"/>
        <v>0</v>
      </c>
    </row>
    <row r="19" spans="1:967" s="8" customFormat="1" ht="22.5" customHeight="1">
      <c r="A19" s="511">
        <f t="shared" si="2"/>
        <v>14</v>
      </c>
      <c r="B19" s="446"/>
      <c r="C19" s="85" t="s">
        <v>1621</v>
      </c>
      <c r="D19" s="40" t="s">
        <v>775</v>
      </c>
      <c r="E19" s="87" t="s">
        <v>29</v>
      </c>
      <c r="F19" s="40" t="s">
        <v>26</v>
      </c>
      <c r="G19" s="40" t="s">
        <v>31</v>
      </c>
      <c r="H19" s="193">
        <v>170</v>
      </c>
      <c r="I19" s="43"/>
      <c r="J19" s="43">
        <f t="shared" si="0"/>
        <v>0</v>
      </c>
      <c r="K19" s="44">
        <v>0.08</v>
      </c>
      <c r="L19" s="267">
        <f t="shared" si="1"/>
        <v>0</v>
      </c>
    </row>
    <row r="20" spans="1:967" s="8" customFormat="1" ht="22.5" customHeight="1">
      <c r="A20" s="511">
        <f t="shared" si="2"/>
        <v>15</v>
      </c>
      <c r="B20" s="446"/>
      <c r="C20" s="85" t="s">
        <v>1622</v>
      </c>
      <c r="D20" s="40" t="s">
        <v>775</v>
      </c>
      <c r="E20" s="87" t="s">
        <v>76</v>
      </c>
      <c r="F20" s="40" t="s">
        <v>140</v>
      </c>
      <c r="G20" s="40" t="s">
        <v>50</v>
      </c>
      <c r="H20" s="193">
        <v>40</v>
      </c>
      <c r="I20" s="43"/>
      <c r="J20" s="43">
        <f t="shared" si="0"/>
        <v>0</v>
      </c>
      <c r="K20" s="44">
        <v>0.08</v>
      </c>
      <c r="L20" s="267">
        <f t="shared" si="1"/>
        <v>0</v>
      </c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  <c r="IU20" s="18"/>
      <c r="IV20" s="18"/>
      <c r="IW20" s="18"/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</row>
    <row r="21" spans="1:967" s="8" customFormat="1" ht="22.5" customHeight="1">
      <c r="A21" s="511">
        <f t="shared" si="2"/>
        <v>16</v>
      </c>
      <c r="B21" s="446"/>
      <c r="C21" s="81" t="s">
        <v>1623</v>
      </c>
      <c r="D21" s="60" t="s">
        <v>775</v>
      </c>
      <c r="E21" s="88" t="s">
        <v>8</v>
      </c>
      <c r="F21" s="60" t="s">
        <v>149</v>
      </c>
      <c r="G21" s="60" t="s">
        <v>52</v>
      </c>
      <c r="H21" s="193">
        <v>25</v>
      </c>
      <c r="I21" s="43"/>
      <c r="J21" s="43">
        <f t="shared" si="0"/>
        <v>0</v>
      </c>
      <c r="K21" s="44">
        <v>0.08</v>
      </c>
      <c r="L21" s="267">
        <f t="shared" si="1"/>
        <v>0</v>
      </c>
      <c r="M21" s="513"/>
      <c r="N21" s="513"/>
      <c r="O21" s="513"/>
      <c r="P21" s="513"/>
      <c r="Q21" s="513"/>
      <c r="R21" s="513"/>
      <c r="S21" s="513"/>
      <c r="T21" s="513"/>
      <c r="U21" s="513"/>
      <c r="V21" s="513"/>
      <c r="W21" s="513"/>
      <c r="X21" s="513"/>
      <c r="Y21" s="513"/>
      <c r="Z21" s="513"/>
      <c r="AA21" s="513"/>
      <c r="AB21" s="513"/>
      <c r="AC21" s="513"/>
      <c r="AD21" s="513"/>
      <c r="AE21" s="513"/>
      <c r="AF21" s="513"/>
      <c r="AG21" s="513"/>
      <c r="AH21" s="513"/>
      <c r="AI21" s="513"/>
      <c r="AJ21" s="513"/>
      <c r="AK21" s="513"/>
      <c r="AL21" s="513"/>
      <c r="AM21" s="513"/>
      <c r="AN21" s="513"/>
      <c r="AO21" s="513"/>
      <c r="AP21" s="513"/>
      <c r="AQ21" s="513"/>
      <c r="AR21" s="513"/>
      <c r="AS21" s="513"/>
      <c r="AT21" s="513"/>
      <c r="AU21" s="513"/>
      <c r="AV21" s="513"/>
      <c r="AW21" s="513"/>
      <c r="AX21" s="513"/>
      <c r="AY21" s="513"/>
      <c r="AZ21" s="513"/>
      <c r="BA21" s="513"/>
      <c r="BB21" s="513"/>
      <c r="BC21" s="513"/>
      <c r="BD21" s="513"/>
      <c r="BE21" s="513"/>
      <c r="BF21" s="513"/>
      <c r="BG21" s="513"/>
      <c r="BH21" s="513"/>
      <c r="BI21" s="513"/>
      <c r="BJ21" s="513"/>
      <c r="BK21" s="513"/>
      <c r="BL21" s="513"/>
      <c r="BM21" s="513"/>
      <c r="BN21" s="513"/>
      <c r="BO21" s="513"/>
      <c r="BP21" s="513"/>
      <c r="BQ21" s="513"/>
      <c r="BR21" s="513"/>
      <c r="BS21" s="513"/>
      <c r="BT21" s="513"/>
      <c r="BU21" s="513"/>
      <c r="BV21" s="513"/>
      <c r="BW21" s="513"/>
      <c r="BX21" s="513"/>
      <c r="BY21" s="513"/>
      <c r="BZ21" s="513"/>
      <c r="CA21" s="513"/>
      <c r="CB21" s="513"/>
      <c r="CC21" s="513"/>
      <c r="CD21" s="513"/>
      <c r="CE21" s="513"/>
      <c r="CF21" s="513"/>
      <c r="CG21" s="513"/>
      <c r="CH21" s="513"/>
      <c r="CI21" s="513"/>
      <c r="CJ21" s="513"/>
      <c r="CK21" s="513"/>
      <c r="CL21" s="513"/>
      <c r="CM21" s="513"/>
      <c r="CN21" s="513"/>
      <c r="CO21" s="513"/>
      <c r="CP21" s="513"/>
      <c r="CQ21" s="513"/>
      <c r="CR21" s="513"/>
      <c r="CS21" s="513"/>
      <c r="CT21" s="513"/>
      <c r="CU21" s="513"/>
      <c r="CV21" s="513"/>
      <c r="CW21" s="513"/>
      <c r="CX21" s="513"/>
      <c r="CY21" s="513"/>
      <c r="CZ21" s="513"/>
      <c r="DA21" s="513"/>
      <c r="DB21" s="513"/>
      <c r="DC21" s="513"/>
      <c r="DD21" s="513"/>
      <c r="DE21" s="513"/>
      <c r="DF21" s="513"/>
      <c r="DG21" s="513"/>
      <c r="DH21" s="513"/>
      <c r="DI21" s="513"/>
      <c r="DJ21" s="513"/>
      <c r="DK21" s="513"/>
      <c r="DL21" s="513"/>
      <c r="DM21" s="513"/>
      <c r="DN21" s="513"/>
      <c r="DO21" s="513"/>
      <c r="DP21" s="513"/>
      <c r="DQ21" s="513"/>
      <c r="DR21" s="513"/>
      <c r="DS21" s="513"/>
      <c r="DT21" s="513"/>
      <c r="DU21" s="513"/>
      <c r="DV21" s="513"/>
      <c r="DW21" s="513"/>
      <c r="DX21" s="513"/>
      <c r="DY21" s="513"/>
      <c r="DZ21" s="513"/>
      <c r="EA21" s="513"/>
      <c r="EB21" s="513"/>
      <c r="EC21" s="513"/>
      <c r="ED21" s="513"/>
      <c r="EE21" s="513"/>
      <c r="EF21" s="513"/>
      <c r="EG21" s="513"/>
      <c r="EH21" s="513"/>
      <c r="EI21" s="513"/>
      <c r="EJ21" s="513"/>
      <c r="EK21" s="513"/>
      <c r="EL21" s="513"/>
      <c r="EM21" s="513"/>
      <c r="EN21" s="513"/>
      <c r="EO21" s="513"/>
      <c r="EP21" s="513"/>
      <c r="EQ21" s="513"/>
      <c r="ER21" s="513"/>
      <c r="ES21" s="513"/>
      <c r="ET21" s="513"/>
      <c r="EU21" s="513"/>
      <c r="EV21" s="513"/>
      <c r="EW21" s="513"/>
      <c r="EX21" s="513"/>
      <c r="EY21" s="513"/>
      <c r="EZ21" s="513"/>
      <c r="FA21" s="513"/>
      <c r="FB21" s="513"/>
      <c r="FC21" s="513"/>
      <c r="FD21" s="513"/>
      <c r="FE21" s="513"/>
      <c r="FF21" s="513"/>
      <c r="FG21" s="513"/>
      <c r="FH21" s="513"/>
      <c r="FI21" s="513"/>
      <c r="FJ21" s="513"/>
      <c r="FK21" s="513"/>
      <c r="FL21" s="513"/>
      <c r="FM21" s="513"/>
      <c r="FN21" s="513"/>
      <c r="FO21" s="513"/>
      <c r="FP21" s="513"/>
      <c r="FQ21" s="513"/>
      <c r="FR21" s="513"/>
      <c r="FS21" s="513"/>
      <c r="FT21" s="513"/>
      <c r="FU21" s="513"/>
      <c r="FV21" s="513"/>
      <c r="FW21" s="513"/>
      <c r="FX21" s="513"/>
      <c r="FY21" s="513"/>
      <c r="FZ21" s="513"/>
      <c r="GA21" s="513"/>
      <c r="GB21" s="513"/>
      <c r="GC21" s="513"/>
      <c r="GD21" s="513"/>
      <c r="GE21" s="513"/>
      <c r="GF21" s="513"/>
      <c r="GG21" s="513"/>
      <c r="GH21" s="513"/>
      <c r="GI21" s="513"/>
      <c r="GJ21" s="513"/>
      <c r="GK21" s="513"/>
      <c r="GL21" s="513"/>
      <c r="GM21" s="513"/>
      <c r="GN21" s="513"/>
      <c r="GO21" s="513"/>
      <c r="GP21" s="513"/>
      <c r="GQ21" s="513"/>
      <c r="GR21" s="513"/>
      <c r="GS21" s="513"/>
      <c r="GT21" s="513"/>
      <c r="GU21" s="513"/>
      <c r="GV21" s="513"/>
      <c r="GW21" s="513"/>
      <c r="GX21" s="513"/>
      <c r="GY21" s="513"/>
      <c r="GZ21" s="513"/>
      <c r="HA21" s="513"/>
      <c r="HB21" s="513"/>
      <c r="HC21" s="513"/>
      <c r="HD21" s="513"/>
      <c r="HE21" s="513"/>
      <c r="HF21" s="513"/>
      <c r="HG21" s="513"/>
      <c r="HH21" s="513"/>
      <c r="HI21" s="513"/>
      <c r="HJ21" s="513"/>
      <c r="HK21" s="513"/>
      <c r="HL21" s="513"/>
      <c r="HM21" s="513"/>
      <c r="HN21" s="513"/>
      <c r="HO21" s="513"/>
      <c r="HP21" s="513"/>
      <c r="HQ21" s="513"/>
      <c r="HR21" s="513"/>
      <c r="HS21" s="513"/>
      <c r="HT21" s="513"/>
      <c r="HU21" s="513"/>
      <c r="HV21" s="513"/>
      <c r="HW21" s="513"/>
      <c r="HX21" s="513"/>
      <c r="HY21" s="513"/>
      <c r="HZ21" s="513"/>
      <c r="IA21" s="513"/>
      <c r="IB21" s="513"/>
      <c r="IC21" s="513"/>
      <c r="ID21" s="513"/>
      <c r="IE21" s="513"/>
      <c r="IF21" s="513"/>
      <c r="IG21" s="513"/>
      <c r="IH21" s="513"/>
      <c r="II21" s="513"/>
      <c r="IJ21" s="513"/>
      <c r="IK21" s="513"/>
      <c r="IL21" s="513"/>
      <c r="IM21" s="513"/>
      <c r="IN21" s="513"/>
      <c r="IO21" s="513"/>
      <c r="IP21" s="513"/>
      <c r="IQ21" s="513"/>
      <c r="IR21" s="513"/>
      <c r="IS21" s="513"/>
      <c r="IT21" s="513"/>
      <c r="IU21" s="513"/>
      <c r="IV21" s="513"/>
      <c r="IW21" s="513"/>
      <c r="IX21" s="513"/>
      <c r="IY21" s="513"/>
      <c r="IZ21" s="513"/>
      <c r="JA21" s="513"/>
      <c r="JB21" s="513"/>
      <c r="JC21" s="513"/>
      <c r="JD21" s="513"/>
      <c r="JE21" s="513"/>
      <c r="JF21" s="513"/>
      <c r="JG21" s="513"/>
      <c r="JH21" s="513"/>
      <c r="JI21" s="513"/>
      <c r="JJ21" s="513"/>
      <c r="JK21" s="513"/>
      <c r="JL21" s="513"/>
      <c r="JM21" s="513"/>
      <c r="JN21" s="513"/>
      <c r="JO21" s="513"/>
      <c r="JP21" s="513"/>
      <c r="JQ21" s="513"/>
      <c r="JR21" s="513"/>
      <c r="JS21" s="513"/>
      <c r="JT21" s="513"/>
      <c r="JU21" s="513"/>
      <c r="JV21" s="513"/>
      <c r="JW21" s="513"/>
      <c r="JX21" s="513"/>
      <c r="JY21" s="513"/>
      <c r="JZ21" s="513"/>
      <c r="KA21" s="513"/>
      <c r="KB21" s="513"/>
      <c r="KC21" s="513"/>
      <c r="KD21" s="513"/>
      <c r="KE21" s="513"/>
      <c r="KF21" s="513"/>
      <c r="KG21" s="513"/>
      <c r="KH21" s="513"/>
      <c r="KI21" s="513"/>
      <c r="KJ21" s="513"/>
      <c r="KK21" s="513"/>
      <c r="KL21" s="513"/>
      <c r="KM21" s="513"/>
      <c r="KN21" s="513"/>
      <c r="KO21" s="513"/>
      <c r="KP21" s="513"/>
      <c r="KQ21" s="513"/>
      <c r="KR21" s="513"/>
      <c r="KS21" s="513"/>
      <c r="KT21" s="513"/>
      <c r="KU21" s="513"/>
      <c r="KV21" s="513"/>
      <c r="KW21" s="513"/>
      <c r="KX21" s="513"/>
      <c r="KY21" s="513"/>
      <c r="KZ21" s="513"/>
      <c r="LA21" s="513"/>
      <c r="LB21" s="513"/>
      <c r="LC21" s="513"/>
      <c r="LD21" s="513"/>
      <c r="LE21" s="513"/>
      <c r="LF21" s="513"/>
      <c r="LG21" s="513"/>
      <c r="LH21" s="513"/>
      <c r="LI21" s="513"/>
      <c r="LJ21" s="513"/>
      <c r="LK21" s="513"/>
      <c r="LL21" s="513"/>
      <c r="LM21" s="513"/>
      <c r="LN21" s="513"/>
      <c r="LO21" s="513"/>
      <c r="LP21" s="513"/>
      <c r="LQ21" s="513"/>
      <c r="LR21" s="513"/>
      <c r="LS21" s="513"/>
      <c r="LT21" s="513"/>
      <c r="LU21" s="513"/>
      <c r="LV21" s="513"/>
      <c r="LW21" s="513"/>
      <c r="LX21" s="513"/>
      <c r="LY21" s="513"/>
      <c r="LZ21" s="513"/>
      <c r="MA21" s="513"/>
      <c r="MB21" s="513"/>
      <c r="MC21" s="513"/>
      <c r="MD21" s="513"/>
      <c r="ME21" s="513"/>
      <c r="MF21" s="513"/>
      <c r="MG21" s="513"/>
      <c r="MH21" s="513"/>
      <c r="MI21" s="513"/>
      <c r="MJ21" s="513"/>
      <c r="MK21" s="513"/>
      <c r="ML21" s="513"/>
      <c r="MM21" s="513"/>
      <c r="MN21" s="513"/>
      <c r="MO21" s="513"/>
      <c r="MP21" s="513"/>
      <c r="MQ21" s="513"/>
      <c r="MR21" s="513"/>
      <c r="MS21" s="513"/>
      <c r="MT21" s="513"/>
      <c r="MU21" s="513"/>
      <c r="MV21" s="513"/>
      <c r="MW21" s="513"/>
      <c r="MX21" s="513"/>
      <c r="MY21" s="513"/>
      <c r="MZ21" s="513"/>
      <c r="NA21" s="513"/>
      <c r="NB21" s="513"/>
      <c r="NC21" s="513"/>
      <c r="ND21" s="513"/>
      <c r="NE21" s="513"/>
      <c r="NF21" s="513"/>
      <c r="NG21" s="513"/>
      <c r="NH21" s="513"/>
      <c r="NI21" s="513"/>
      <c r="NJ21" s="513"/>
      <c r="NK21" s="513"/>
      <c r="NL21" s="513"/>
      <c r="NM21" s="513"/>
      <c r="NN21" s="513"/>
      <c r="NO21" s="513"/>
      <c r="NP21" s="513"/>
      <c r="NQ21" s="513"/>
      <c r="NR21" s="513"/>
      <c r="NS21" s="513"/>
      <c r="NT21" s="513"/>
      <c r="NU21" s="513"/>
      <c r="NV21" s="513"/>
      <c r="NW21" s="513"/>
      <c r="NX21" s="513"/>
      <c r="NY21" s="513"/>
      <c r="NZ21" s="513"/>
      <c r="OA21" s="513"/>
      <c r="OB21" s="513"/>
      <c r="OC21" s="513"/>
      <c r="OD21" s="513"/>
      <c r="OE21" s="513"/>
      <c r="OF21" s="513"/>
      <c r="OG21" s="513"/>
      <c r="OH21" s="513"/>
      <c r="OI21" s="513"/>
      <c r="OJ21" s="513"/>
      <c r="OK21" s="513"/>
      <c r="OL21" s="513"/>
      <c r="OM21" s="513"/>
      <c r="ON21" s="513"/>
      <c r="OO21" s="513"/>
      <c r="OP21" s="513"/>
      <c r="OQ21" s="513"/>
      <c r="OR21" s="513"/>
      <c r="OS21" s="513"/>
      <c r="OT21" s="513"/>
      <c r="OU21" s="513"/>
      <c r="OV21" s="513"/>
      <c r="OW21" s="513"/>
      <c r="OX21" s="513"/>
      <c r="OY21" s="513"/>
      <c r="OZ21" s="513"/>
      <c r="PA21" s="513"/>
      <c r="PB21" s="513"/>
      <c r="PC21" s="513"/>
      <c r="PD21" s="513"/>
      <c r="PE21" s="513"/>
      <c r="PF21" s="513"/>
      <c r="PG21" s="513"/>
      <c r="PH21" s="513"/>
      <c r="PI21" s="513"/>
      <c r="PJ21" s="513"/>
      <c r="PK21" s="513"/>
      <c r="PL21" s="513"/>
      <c r="PM21" s="513"/>
      <c r="PN21" s="513"/>
      <c r="PO21" s="513"/>
      <c r="PP21" s="513"/>
      <c r="PQ21" s="513"/>
      <c r="PR21" s="513"/>
      <c r="PS21" s="513"/>
      <c r="PT21" s="513"/>
      <c r="PU21" s="513"/>
      <c r="PV21" s="513"/>
      <c r="PW21" s="513"/>
      <c r="PX21" s="513"/>
      <c r="PY21" s="513"/>
      <c r="PZ21" s="513"/>
      <c r="QA21" s="513"/>
      <c r="QB21" s="513"/>
      <c r="QC21" s="513"/>
      <c r="QD21" s="513"/>
      <c r="QE21" s="513"/>
      <c r="QF21" s="513"/>
      <c r="QG21" s="513"/>
      <c r="QH21" s="513"/>
      <c r="QI21" s="513"/>
      <c r="QJ21" s="513"/>
      <c r="QK21" s="513"/>
      <c r="QL21" s="513"/>
      <c r="QM21" s="513"/>
      <c r="QN21" s="513"/>
      <c r="QO21" s="513"/>
      <c r="QP21" s="513"/>
      <c r="QQ21" s="513"/>
      <c r="QR21" s="513"/>
      <c r="QS21" s="513"/>
      <c r="QT21" s="513"/>
      <c r="QU21" s="513"/>
      <c r="QV21" s="513"/>
      <c r="QW21" s="513"/>
      <c r="QX21" s="513"/>
      <c r="QY21" s="513"/>
      <c r="QZ21" s="513"/>
      <c r="RA21" s="513"/>
      <c r="RB21" s="513"/>
      <c r="RC21" s="513"/>
      <c r="RD21" s="513"/>
      <c r="RE21" s="513"/>
      <c r="RF21" s="513"/>
      <c r="RG21" s="513"/>
      <c r="RH21" s="513"/>
      <c r="RI21" s="513"/>
      <c r="RJ21" s="513"/>
      <c r="RK21" s="513"/>
      <c r="RL21" s="513"/>
      <c r="RM21" s="513"/>
      <c r="RN21" s="513"/>
      <c r="RO21" s="513"/>
      <c r="RP21" s="513"/>
      <c r="RQ21" s="513"/>
      <c r="RR21" s="513"/>
      <c r="RS21" s="513"/>
      <c r="RT21" s="513"/>
      <c r="RU21" s="513"/>
      <c r="RV21" s="513"/>
      <c r="RW21" s="513"/>
      <c r="RX21" s="513"/>
      <c r="RY21" s="513"/>
      <c r="RZ21" s="513"/>
      <c r="SA21" s="513"/>
      <c r="SB21" s="513"/>
      <c r="SC21" s="513"/>
      <c r="SD21" s="513"/>
      <c r="SE21" s="513"/>
      <c r="SF21" s="513"/>
      <c r="SG21" s="513"/>
      <c r="SH21" s="513"/>
      <c r="SI21" s="513"/>
      <c r="SJ21" s="513"/>
      <c r="SK21" s="513"/>
      <c r="SL21" s="513"/>
      <c r="SM21" s="513"/>
      <c r="SN21" s="513"/>
      <c r="SO21" s="513"/>
      <c r="SP21" s="513"/>
      <c r="SQ21" s="513"/>
      <c r="SR21" s="513"/>
      <c r="SS21" s="513"/>
      <c r="ST21" s="513"/>
      <c r="SU21" s="513"/>
      <c r="SV21" s="513"/>
      <c r="SW21" s="513"/>
      <c r="SX21" s="513"/>
      <c r="SY21" s="513"/>
      <c r="SZ21" s="513"/>
      <c r="TA21" s="513"/>
      <c r="TB21" s="513"/>
      <c r="TC21" s="513"/>
      <c r="TD21" s="513"/>
      <c r="TE21" s="513"/>
      <c r="TF21" s="513"/>
      <c r="TG21" s="513"/>
      <c r="TH21" s="513"/>
      <c r="TI21" s="513"/>
      <c r="TJ21" s="513"/>
      <c r="TK21" s="513"/>
      <c r="TL21" s="513"/>
      <c r="TM21" s="513"/>
      <c r="TN21" s="513"/>
      <c r="TO21" s="513"/>
      <c r="TP21" s="513"/>
      <c r="TQ21" s="513"/>
      <c r="TR21" s="513"/>
      <c r="TS21" s="513"/>
      <c r="TT21" s="513"/>
      <c r="TU21" s="513"/>
      <c r="TV21" s="513"/>
      <c r="TW21" s="513"/>
      <c r="TX21" s="513"/>
      <c r="TY21" s="513"/>
      <c r="TZ21" s="513"/>
      <c r="UA21" s="513"/>
      <c r="UB21" s="513"/>
      <c r="UC21" s="513"/>
      <c r="UD21" s="513"/>
      <c r="UE21" s="513"/>
      <c r="UF21" s="513"/>
      <c r="UG21" s="513"/>
      <c r="UH21" s="513"/>
      <c r="UI21" s="513"/>
      <c r="UJ21" s="513"/>
      <c r="UK21" s="513"/>
      <c r="UL21" s="513"/>
      <c r="UM21" s="513"/>
      <c r="UN21" s="513"/>
      <c r="UO21" s="513"/>
      <c r="UP21" s="513"/>
      <c r="UQ21" s="513"/>
      <c r="UR21" s="513"/>
      <c r="US21" s="513"/>
      <c r="UT21" s="513"/>
      <c r="UU21" s="513"/>
      <c r="UV21" s="513"/>
      <c r="UW21" s="513"/>
      <c r="UX21" s="513"/>
      <c r="UY21" s="513"/>
      <c r="UZ21" s="513"/>
      <c r="VA21" s="513"/>
      <c r="VB21" s="513"/>
      <c r="VC21" s="513"/>
      <c r="VD21" s="513"/>
      <c r="VE21" s="513"/>
      <c r="VF21" s="513"/>
      <c r="VG21" s="513"/>
      <c r="VH21" s="513"/>
      <c r="VI21" s="513"/>
      <c r="VJ21" s="513"/>
      <c r="VK21" s="513"/>
      <c r="VL21" s="513"/>
      <c r="VM21" s="513"/>
      <c r="VN21" s="513"/>
      <c r="VO21" s="513"/>
      <c r="VP21" s="513"/>
      <c r="VQ21" s="513"/>
      <c r="VR21" s="513"/>
      <c r="VS21" s="513"/>
      <c r="VT21" s="513"/>
      <c r="VU21" s="513"/>
      <c r="VV21" s="513"/>
      <c r="VW21" s="513"/>
      <c r="VX21" s="513"/>
      <c r="VY21" s="513"/>
      <c r="VZ21" s="513"/>
      <c r="WA21" s="513"/>
      <c r="WB21" s="513"/>
      <c r="WC21" s="513"/>
      <c r="WD21" s="513"/>
      <c r="WE21" s="513"/>
      <c r="WF21" s="513"/>
      <c r="WG21" s="513"/>
      <c r="WH21" s="513"/>
      <c r="WI21" s="513"/>
      <c r="WJ21" s="513"/>
      <c r="WK21" s="513"/>
      <c r="WL21" s="513"/>
      <c r="WM21" s="513"/>
      <c r="WN21" s="513"/>
      <c r="WO21" s="513"/>
      <c r="WP21" s="513"/>
      <c r="WQ21" s="513"/>
      <c r="WR21" s="513"/>
      <c r="WS21" s="513"/>
      <c r="WT21" s="513"/>
      <c r="WU21" s="513"/>
      <c r="WV21" s="513"/>
      <c r="WW21" s="513"/>
      <c r="WX21" s="513"/>
      <c r="WY21" s="513"/>
      <c r="WZ21" s="513"/>
      <c r="XA21" s="513"/>
      <c r="XB21" s="513"/>
      <c r="XC21" s="513"/>
      <c r="XD21" s="513"/>
      <c r="XE21" s="513"/>
      <c r="XF21" s="513"/>
      <c r="XG21" s="513"/>
      <c r="XH21" s="513"/>
      <c r="XI21" s="513"/>
      <c r="XJ21" s="513"/>
      <c r="XK21" s="513"/>
      <c r="XL21" s="513"/>
      <c r="XM21" s="513"/>
      <c r="XN21" s="513"/>
      <c r="XO21" s="513"/>
      <c r="XP21" s="513"/>
      <c r="XQ21" s="513"/>
      <c r="XR21" s="513"/>
      <c r="XS21" s="513"/>
      <c r="XT21" s="513"/>
      <c r="XU21" s="513"/>
      <c r="XV21" s="513"/>
      <c r="XW21" s="513"/>
      <c r="XX21" s="513"/>
      <c r="XY21" s="513"/>
      <c r="XZ21" s="513"/>
      <c r="YA21" s="513"/>
      <c r="YB21" s="513"/>
      <c r="YC21" s="513"/>
      <c r="YD21" s="513"/>
      <c r="YE21" s="513"/>
      <c r="YF21" s="513"/>
      <c r="YG21" s="513"/>
      <c r="YH21" s="513"/>
      <c r="YI21" s="513"/>
      <c r="YJ21" s="513"/>
      <c r="YK21" s="513"/>
      <c r="YL21" s="513"/>
      <c r="YM21" s="513"/>
      <c r="YN21" s="513"/>
      <c r="YO21" s="513"/>
      <c r="YP21" s="513"/>
      <c r="YQ21" s="513"/>
      <c r="YR21" s="513"/>
      <c r="YS21" s="513"/>
      <c r="YT21" s="513"/>
      <c r="YU21" s="513"/>
      <c r="YV21" s="513"/>
      <c r="YW21" s="513"/>
      <c r="YX21" s="513"/>
      <c r="YY21" s="513"/>
      <c r="YZ21" s="513"/>
      <c r="ZA21" s="513"/>
      <c r="ZB21" s="513"/>
      <c r="ZC21" s="513"/>
      <c r="ZD21" s="513"/>
      <c r="ZE21" s="513"/>
      <c r="ZF21" s="513"/>
      <c r="ZG21" s="513"/>
      <c r="ZH21" s="513"/>
      <c r="ZI21" s="513"/>
      <c r="ZJ21" s="513"/>
      <c r="ZK21" s="513"/>
      <c r="ZL21" s="513"/>
      <c r="ZM21" s="513"/>
      <c r="ZN21" s="513"/>
      <c r="ZO21" s="513"/>
      <c r="ZP21" s="513"/>
      <c r="ZQ21" s="513"/>
      <c r="ZR21" s="513"/>
      <c r="ZS21" s="513"/>
      <c r="ZT21" s="513"/>
      <c r="ZU21" s="513"/>
      <c r="ZV21" s="513"/>
      <c r="ZW21" s="513"/>
      <c r="ZX21" s="513"/>
      <c r="ZY21" s="513"/>
      <c r="ZZ21" s="513"/>
      <c r="AAA21" s="513"/>
      <c r="AAB21" s="513"/>
      <c r="AAC21" s="513"/>
      <c r="AAD21" s="513"/>
      <c r="AAE21" s="513"/>
      <c r="AAF21" s="513"/>
      <c r="AAG21" s="513"/>
      <c r="AAH21" s="513"/>
      <c r="AAI21" s="513"/>
      <c r="AAJ21" s="513"/>
      <c r="AAK21" s="513"/>
      <c r="AAL21" s="513"/>
      <c r="AAM21" s="513"/>
      <c r="AAN21" s="513"/>
      <c r="AAO21" s="513"/>
      <c r="AAP21" s="513"/>
      <c r="AAQ21" s="513"/>
      <c r="AAR21" s="513"/>
      <c r="AAS21" s="513"/>
      <c r="AAT21" s="513"/>
      <c r="AAU21" s="513"/>
      <c r="AAV21" s="513"/>
      <c r="AAW21" s="513"/>
      <c r="AAX21" s="513"/>
      <c r="AAY21" s="513"/>
      <c r="AAZ21" s="513"/>
      <c r="ABA21" s="513"/>
      <c r="ABB21" s="513"/>
      <c r="ABC21" s="513"/>
      <c r="ABD21" s="513"/>
      <c r="ABE21" s="513"/>
      <c r="ABF21" s="513"/>
      <c r="ABG21" s="513"/>
      <c r="ABH21" s="513"/>
      <c r="ABI21" s="513"/>
      <c r="ABJ21" s="513"/>
      <c r="ABK21" s="513"/>
      <c r="ABL21" s="513"/>
      <c r="ABM21" s="513"/>
      <c r="ABN21" s="513"/>
      <c r="ABO21" s="513"/>
      <c r="ABP21" s="513"/>
      <c r="ABQ21" s="513"/>
      <c r="ABR21" s="513"/>
      <c r="ABS21" s="513"/>
      <c r="ABT21" s="513"/>
      <c r="ABU21" s="513"/>
      <c r="ABV21" s="513"/>
      <c r="ABW21" s="513"/>
      <c r="ABX21" s="513"/>
      <c r="ABY21" s="513"/>
      <c r="ABZ21" s="513"/>
      <c r="ACA21" s="513"/>
      <c r="ACB21" s="513"/>
      <c r="ACC21" s="513"/>
      <c r="ACD21" s="513"/>
      <c r="ACE21" s="513"/>
      <c r="ACF21" s="513"/>
      <c r="ACG21" s="513"/>
      <c r="ACH21" s="513"/>
      <c r="ACI21" s="513"/>
      <c r="ACJ21" s="513"/>
      <c r="ACK21" s="513"/>
      <c r="ACL21" s="513"/>
      <c r="ACM21" s="513"/>
      <c r="ACN21" s="513"/>
      <c r="ACO21" s="513"/>
      <c r="ACP21" s="513"/>
      <c r="ACQ21" s="513"/>
      <c r="ACR21" s="513"/>
      <c r="ACS21" s="513"/>
      <c r="ACT21" s="513"/>
      <c r="ACU21" s="513"/>
      <c r="ACV21" s="513"/>
      <c r="ACW21" s="513"/>
      <c r="ACX21" s="513"/>
      <c r="ACY21" s="513"/>
      <c r="ACZ21" s="513"/>
      <c r="ADA21" s="513"/>
      <c r="ADB21" s="513"/>
      <c r="ADC21" s="513"/>
      <c r="ADD21" s="513"/>
      <c r="ADE21" s="513"/>
      <c r="ADF21" s="513"/>
      <c r="ADG21" s="513"/>
      <c r="ADH21" s="513"/>
      <c r="ADI21" s="513"/>
      <c r="ADJ21" s="513"/>
      <c r="ADK21" s="513"/>
      <c r="ADL21" s="513"/>
      <c r="ADM21" s="513"/>
      <c r="ADN21" s="513"/>
      <c r="ADO21" s="513"/>
      <c r="ADP21" s="513"/>
      <c r="ADQ21" s="513"/>
      <c r="ADR21" s="513"/>
      <c r="ADS21" s="513"/>
      <c r="ADT21" s="513"/>
      <c r="ADU21" s="513"/>
      <c r="ADV21" s="513"/>
      <c r="ADW21" s="513"/>
      <c r="ADX21" s="513"/>
      <c r="ADY21" s="513"/>
      <c r="ADZ21" s="513"/>
      <c r="AEA21" s="513"/>
      <c r="AEB21" s="513"/>
      <c r="AEC21" s="513"/>
      <c r="AED21" s="513"/>
      <c r="AEE21" s="513"/>
      <c r="AEF21" s="513"/>
      <c r="AEG21" s="513"/>
      <c r="AEH21" s="513"/>
      <c r="AEI21" s="513"/>
      <c r="AEJ21" s="513"/>
      <c r="AEK21" s="513"/>
      <c r="AEL21" s="513"/>
      <c r="AEM21" s="513"/>
      <c r="AEN21" s="513"/>
      <c r="AEO21" s="513"/>
      <c r="AEP21" s="513"/>
      <c r="AEQ21" s="513"/>
      <c r="AER21" s="513"/>
      <c r="AES21" s="513"/>
      <c r="AET21" s="513"/>
      <c r="AEU21" s="513"/>
      <c r="AEV21" s="513"/>
      <c r="AEW21" s="513"/>
      <c r="AEX21" s="513"/>
      <c r="AEY21" s="513"/>
      <c r="AEZ21" s="513"/>
      <c r="AFA21" s="513"/>
      <c r="AFB21" s="513"/>
      <c r="AFC21" s="513"/>
      <c r="AFD21" s="513"/>
      <c r="AFE21" s="513"/>
      <c r="AFF21" s="513"/>
      <c r="AFG21" s="513"/>
      <c r="AFH21" s="513"/>
      <c r="AFI21" s="513"/>
      <c r="AFJ21" s="513"/>
      <c r="AFK21" s="513"/>
      <c r="AFL21" s="513"/>
      <c r="AFM21" s="513"/>
      <c r="AFN21" s="513"/>
      <c r="AFO21" s="513"/>
      <c r="AFP21" s="513"/>
      <c r="AFQ21" s="513"/>
      <c r="AFR21" s="513"/>
      <c r="AFS21" s="513"/>
      <c r="AFT21" s="513"/>
      <c r="AFU21" s="513"/>
      <c r="AFV21" s="513"/>
      <c r="AFW21" s="513"/>
      <c r="AFX21" s="513"/>
      <c r="AFY21" s="513"/>
      <c r="AFZ21" s="513"/>
      <c r="AGA21" s="513"/>
      <c r="AGB21" s="513"/>
      <c r="AGC21" s="513"/>
      <c r="AGD21" s="513"/>
      <c r="AGE21" s="513"/>
      <c r="AGF21" s="513"/>
      <c r="AGG21" s="513"/>
      <c r="AGH21" s="513"/>
      <c r="AGI21" s="513"/>
      <c r="AGJ21" s="513"/>
      <c r="AGK21" s="513"/>
      <c r="AGL21" s="513"/>
      <c r="AGM21" s="513"/>
      <c r="AGN21" s="513"/>
      <c r="AGO21" s="513"/>
      <c r="AGP21" s="513"/>
      <c r="AGQ21" s="513"/>
      <c r="AGR21" s="513"/>
      <c r="AGS21" s="513"/>
      <c r="AGT21" s="513"/>
      <c r="AGU21" s="513"/>
      <c r="AGV21" s="513"/>
      <c r="AGW21" s="513"/>
      <c r="AGX21" s="513"/>
      <c r="AGY21" s="513"/>
      <c r="AGZ21" s="513"/>
      <c r="AHA21" s="513"/>
      <c r="AHB21" s="513"/>
      <c r="AHC21" s="513"/>
      <c r="AHD21" s="513"/>
      <c r="AHE21" s="513"/>
      <c r="AHF21" s="513"/>
      <c r="AHG21" s="513"/>
      <c r="AHH21" s="513"/>
      <c r="AHI21" s="513"/>
      <c r="AHJ21" s="513"/>
      <c r="AHK21" s="513"/>
      <c r="AHL21" s="513"/>
      <c r="AHM21" s="513"/>
      <c r="AHN21" s="513"/>
      <c r="AHO21" s="513"/>
      <c r="AHP21" s="513"/>
      <c r="AHQ21" s="513"/>
      <c r="AHR21" s="513"/>
      <c r="AHS21" s="513"/>
      <c r="AHT21" s="513"/>
      <c r="AHU21" s="513"/>
      <c r="AHV21" s="513"/>
      <c r="AHW21" s="513"/>
      <c r="AHX21" s="513"/>
      <c r="AHY21" s="513"/>
      <c r="AHZ21" s="513"/>
      <c r="AIA21" s="513"/>
      <c r="AIB21" s="513"/>
      <c r="AIC21" s="513"/>
      <c r="AID21" s="513"/>
      <c r="AIE21" s="513"/>
      <c r="AIF21" s="513"/>
      <c r="AIG21" s="513"/>
      <c r="AIH21" s="513"/>
      <c r="AII21" s="513"/>
      <c r="AIJ21" s="513"/>
      <c r="AIK21" s="513"/>
      <c r="AIL21" s="513"/>
      <c r="AIM21" s="513"/>
      <c r="AIN21" s="513"/>
      <c r="AIO21" s="513"/>
      <c r="AIP21" s="513"/>
      <c r="AIQ21" s="513"/>
      <c r="AIR21" s="513"/>
      <c r="AIS21" s="513"/>
      <c r="AIT21" s="513"/>
      <c r="AIU21" s="513"/>
      <c r="AIV21" s="513"/>
      <c r="AIW21" s="513"/>
      <c r="AIX21" s="513"/>
      <c r="AIY21" s="513"/>
      <c r="AIZ21" s="513"/>
      <c r="AJA21" s="513"/>
      <c r="AJB21" s="513"/>
      <c r="AJC21" s="513"/>
      <c r="AJD21" s="513"/>
      <c r="AJE21" s="513"/>
      <c r="AJF21" s="513"/>
      <c r="AJG21" s="513"/>
      <c r="AJH21" s="513"/>
      <c r="AJI21" s="513"/>
      <c r="AJJ21" s="513"/>
      <c r="AJK21" s="513"/>
      <c r="AJL21" s="513"/>
      <c r="AJM21" s="513"/>
      <c r="AJN21" s="513"/>
      <c r="AJO21" s="513"/>
      <c r="AJP21" s="513"/>
      <c r="AJQ21" s="513"/>
      <c r="AJR21" s="513"/>
      <c r="AJS21" s="513"/>
      <c r="AJT21" s="513"/>
      <c r="AJU21" s="513"/>
      <c r="AJV21" s="513"/>
      <c r="AJW21" s="513"/>
      <c r="AJX21" s="513"/>
      <c r="AJY21" s="513"/>
      <c r="AJZ21" s="513"/>
      <c r="AKA21" s="513"/>
      <c r="AKB21" s="513"/>
      <c r="AKC21" s="513"/>
      <c r="AKD21" s="513"/>
      <c r="AKE21" s="513"/>
    </row>
    <row r="22" spans="1:967" s="8" customFormat="1" ht="22.5" customHeight="1">
      <c r="A22" s="511">
        <f t="shared" si="2"/>
        <v>17</v>
      </c>
      <c r="B22" s="446"/>
      <c r="C22" s="85" t="s">
        <v>1624</v>
      </c>
      <c r="D22" s="40" t="s">
        <v>1624</v>
      </c>
      <c r="E22" s="87" t="s">
        <v>17</v>
      </c>
      <c r="F22" s="40" t="s">
        <v>239</v>
      </c>
      <c r="G22" s="40" t="s">
        <v>18</v>
      </c>
      <c r="H22" s="193">
        <v>70</v>
      </c>
      <c r="I22" s="43"/>
      <c r="J22" s="43">
        <f t="shared" si="0"/>
        <v>0</v>
      </c>
      <c r="K22" s="44">
        <v>0.08</v>
      </c>
      <c r="L22" s="267">
        <f t="shared" si="1"/>
        <v>0</v>
      </c>
    </row>
    <row r="23" spans="1:967" s="8" customFormat="1" ht="22.5" customHeight="1">
      <c r="A23" s="511">
        <f t="shared" si="2"/>
        <v>18</v>
      </c>
      <c r="B23" s="446"/>
      <c r="C23" s="85" t="s">
        <v>1625</v>
      </c>
      <c r="D23" s="40" t="s">
        <v>1626</v>
      </c>
      <c r="E23" s="87" t="s">
        <v>93</v>
      </c>
      <c r="F23" s="40" t="s">
        <v>1627</v>
      </c>
      <c r="G23" s="40" t="s">
        <v>56</v>
      </c>
      <c r="H23" s="193">
        <v>12</v>
      </c>
      <c r="I23" s="43"/>
      <c r="J23" s="43">
        <f t="shared" si="0"/>
        <v>0</v>
      </c>
      <c r="K23" s="44">
        <v>0.08</v>
      </c>
      <c r="L23" s="267">
        <f t="shared" si="1"/>
        <v>0</v>
      </c>
    </row>
    <row r="24" spans="1:967" s="8" customFormat="1" ht="22.5" customHeight="1">
      <c r="A24" s="511">
        <f t="shared" si="2"/>
        <v>19</v>
      </c>
      <c r="B24" s="446"/>
      <c r="C24" s="85" t="s">
        <v>1628</v>
      </c>
      <c r="D24" s="40" t="s">
        <v>1629</v>
      </c>
      <c r="E24" s="87" t="s">
        <v>1630</v>
      </c>
      <c r="F24" s="40" t="s">
        <v>802</v>
      </c>
      <c r="G24" s="40" t="s">
        <v>30</v>
      </c>
      <c r="H24" s="193">
        <v>5</v>
      </c>
      <c r="I24" s="43"/>
      <c r="J24" s="43">
        <f t="shared" si="0"/>
        <v>0</v>
      </c>
      <c r="K24" s="44">
        <v>0.08</v>
      </c>
      <c r="L24" s="267">
        <f t="shared" si="1"/>
        <v>0</v>
      </c>
    </row>
    <row r="25" spans="1:967" s="8" customFormat="1" ht="22.5" customHeight="1">
      <c r="A25" s="511">
        <f t="shared" si="2"/>
        <v>20</v>
      </c>
      <c r="B25" s="446"/>
      <c r="C25" s="79" t="s">
        <v>1631</v>
      </c>
      <c r="D25" s="61" t="s">
        <v>1632</v>
      </c>
      <c r="E25" s="41" t="s">
        <v>1630</v>
      </c>
      <c r="F25" s="61" t="s">
        <v>171</v>
      </c>
      <c r="G25" s="61" t="s">
        <v>31</v>
      </c>
      <c r="H25" s="193">
        <v>240</v>
      </c>
      <c r="I25" s="43"/>
      <c r="J25" s="43">
        <f t="shared" si="0"/>
        <v>0</v>
      </c>
      <c r="K25" s="44">
        <v>0.08</v>
      </c>
      <c r="L25" s="267">
        <f t="shared" si="1"/>
        <v>0</v>
      </c>
    </row>
    <row r="26" spans="1:967" s="8" customFormat="1" ht="22.5" customHeight="1">
      <c r="A26" s="511">
        <f t="shared" si="2"/>
        <v>21</v>
      </c>
      <c r="B26" s="446"/>
      <c r="C26" s="79" t="s">
        <v>1631</v>
      </c>
      <c r="D26" s="61" t="s">
        <v>1632</v>
      </c>
      <c r="E26" s="41" t="s">
        <v>104</v>
      </c>
      <c r="F26" s="61" t="s">
        <v>140</v>
      </c>
      <c r="G26" s="512" t="s">
        <v>1633</v>
      </c>
      <c r="H26" s="193">
        <v>60</v>
      </c>
      <c r="I26" s="43"/>
      <c r="J26" s="43">
        <f t="shared" si="0"/>
        <v>0</v>
      </c>
      <c r="K26" s="44">
        <v>0.08</v>
      </c>
      <c r="L26" s="267">
        <f t="shared" si="1"/>
        <v>0</v>
      </c>
    </row>
    <row r="27" spans="1:967" s="8" customFormat="1" ht="22.5" customHeight="1">
      <c r="A27" s="511">
        <f t="shared" si="2"/>
        <v>22</v>
      </c>
      <c r="B27" s="446"/>
      <c r="C27" s="79" t="s">
        <v>1634</v>
      </c>
      <c r="D27" s="61" t="s">
        <v>1632</v>
      </c>
      <c r="E27" s="41" t="s">
        <v>8</v>
      </c>
      <c r="F27" s="61" t="s">
        <v>26</v>
      </c>
      <c r="G27" s="61" t="s">
        <v>14</v>
      </c>
      <c r="H27" s="193">
        <v>70</v>
      </c>
      <c r="I27" s="43"/>
      <c r="J27" s="43">
        <f t="shared" si="0"/>
        <v>0</v>
      </c>
      <c r="K27" s="44">
        <v>0.08</v>
      </c>
      <c r="L27" s="267">
        <f t="shared" si="1"/>
        <v>0</v>
      </c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  <c r="HT27" s="18"/>
      <c r="HU27" s="18"/>
      <c r="HV27" s="18"/>
      <c r="HW27" s="18"/>
      <c r="HX27" s="18"/>
      <c r="HY27" s="18"/>
      <c r="HZ27" s="18"/>
      <c r="IA27" s="18"/>
      <c r="IB27" s="18"/>
      <c r="IC27" s="18"/>
      <c r="ID27" s="18"/>
      <c r="IE27" s="18"/>
      <c r="IF27" s="18"/>
      <c r="IG27" s="18"/>
      <c r="IH27" s="18"/>
      <c r="II27" s="18"/>
      <c r="IJ27" s="18"/>
      <c r="IK27" s="18"/>
      <c r="IL27" s="18"/>
      <c r="IM27" s="18"/>
      <c r="IN27" s="18"/>
      <c r="IO27" s="18"/>
      <c r="IP27" s="18"/>
      <c r="IQ27" s="18"/>
      <c r="IR27" s="18"/>
      <c r="IS27" s="18"/>
      <c r="IT27" s="18"/>
      <c r="IU27" s="18"/>
      <c r="IV27" s="18"/>
      <c r="IW27" s="18"/>
      <c r="IX27" s="18"/>
      <c r="IY27" s="18"/>
      <c r="IZ27" s="18"/>
      <c r="JA27" s="18"/>
      <c r="JB27" s="18"/>
      <c r="JC27" s="18"/>
      <c r="JD27" s="18"/>
      <c r="JE27" s="18"/>
      <c r="JF27" s="18"/>
      <c r="JG27" s="18"/>
      <c r="JH27" s="18"/>
      <c r="JI27" s="18"/>
      <c r="JJ27" s="18"/>
      <c r="JK27" s="18"/>
      <c r="JL27" s="18"/>
      <c r="JM27" s="18"/>
      <c r="JN27" s="18"/>
      <c r="JO27" s="18"/>
      <c r="JP27" s="18"/>
      <c r="JQ27" s="18"/>
      <c r="JR27" s="18"/>
      <c r="JS27" s="18"/>
      <c r="JT27" s="18"/>
      <c r="JU27" s="18"/>
      <c r="JV27" s="18"/>
      <c r="JW27" s="18"/>
      <c r="JX27" s="18"/>
      <c r="JY27" s="18"/>
      <c r="JZ27" s="18"/>
      <c r="KA27" s="18"/>
      <c r="KB27" s="18"/>
      <c r="KC27" s="18"/>
      <c r="KD27" s="18"/>
      <c r="KE27" s="18"/>
      <c r="KF27" s="18"/>
      <c r="KG27" s="18"/>
      <c r="KH27" s="18"/>
      <c r="KI27" s="18"/>
      <c r="KJ27" s="18"/>
      <c r="KK27" s="18"/>
      <c r="KL27" s="18"/>
      <c r="KM27" s="18"/>
      <c r="KN27" s="18"/>
      <c r="KO27" s="18"/>
      <c r="KP27" s="18"/>
      <c r="KQ27" s="18"/>
      <c r="KR27" s="18"/>
      <c r="KS27" s="18"/>
      <c r="KT27" s="18"/>
      <c r="KU27" s="18"/>
      <c r="KV27" s="18"/>
      <c r="KW27" s="18"/>
      <c r="KX27" s="18"/>
      <c r="KY27" s="18"/>
      <c r="KZ27" s="18"/>
      <c r="LA27" s="18"/>
      <c r="LB27" s="18"/>
      <c r="LC27" s="18"/>
      <c r="LD27" s="18"/>
      <c r="LE27" s="18"/>
      <c r="LF27" s="18"/>
      <c r="LG27" s="18"/>
      <c r="LH27" s="18"/>
      <c r="LI27" s="18"/>
      <c r="LJ27" s="18"/>
      <c r="LK27" s="18"/>
      <c r="LL27" s="18"/>
      <c r="LM27" s="18"/>
      <c r="LN27" s="18"/>
      <c r="LO27" s="18"/>
      <c r="LP27" s="18"/>
      <c r="LQ27" s="18"/>
      <c r="LR27" s="18"/>
      <c r="LS27" s="18"/>
      <c r="LT27" s="18"/>
      <c r="LU27" s="18"/>
      <c r="LV27" s="18"/>
      <c r="LW27" s="18"/>
      <c r="LX27" s="18"/>
      <c r="LY27" s="18"/>
      <c r="LZ27" s="18"/>
      <c r="MA27" s="18"/>
      <c r="MB27" s="18"/>
      <c r="MC27" s="18"/>
      <c r="MD27" s="18"/>
      <c r="ME27" s="18"/>
      <c r="MF27" s="18"/>
      <c r="MG27" s="18"/>
      <c r="MH27" s="18"/>
      <c r="MI27" s="18"/>
      <c r="MJ27" s="18"/>
      <c r="MK27" s="18"/>
      <c r="ML27" s="18"/>
      <c r="MM27" s="18"/>
      <c r="MN27" s="18"/>
      <c r="MO27" s="18"/>
      <c r="MP27" s="18"/>
      <c r="MQ27" s="18"/>
      <c r="MR27" s="18"/>
      <c r="MS27" s="18"/>
      <c r="MT27" s="18"/>
      <c r="MU27" s="18"/>
      <c r="MV27" s="18"/>
      <c r="MW27" s="18"/>
      <c r="MX27" s="18"/>
      <c r="MY27" s="18"/>
      <c r="MZ27" s="18"/>
      <c r="NA27" s="18"/>
      <c r="NB27" s="18"/>
      <c r="NC27" s="18"/>
      <c r="ND27" s="18"/>
      <c r="NE27" s="18"/>
      <c r="NF27" s="18"/>
      <c r="NG27" s="18"/>
      <c r="NH27" s="18"/>
      <c r="NI27" s="18"/>
      <c r="NJ27" s="18"/>
      <c r="NK27" s="18"/>
      <c r="NL27" s="18"/>
      <c r="NM27" s="18"/>
      <c r="NN27" s="18"/>
      <c r="NO27" s="18"/>
      <c r="NP27" s="18"/>
      <c r="NQ27" s="18"/>
      <c r="NR27" s="18"/>
      <c r="NS27" s="18"/>
      <c r="NT27" s="18"/>
      <c r="NU27" s="18"/>
      <c r="NV27" s="18"/>
      <c r="NW27" s="18"/>
      <c r="NX27" s="18"/>
      <c r="NY27" s="18"/>
      <c r="NZ27" s="18"/>
      <c r="OA27" s="18"/>
      <c r="OB27" s="18"/>
      <c r="OC27" s="18"/>
      <c r="OD27" s="18"/>
      <c r="OE27" s="18"/>
      <c r="OF27" s="18"/>
      <c r="OG27" s="18"/>
      <c r="OH27" s="18"/>
      <c r="OI27" s="18"/>
      <c r="OJ27" s="18"/>
      <c r="OK27" s="18"/>
      <c r="OL27" s="18"/>
      <c r="OM27" s="18"/>
      <c r="ON27" s="18"/>
      <c r="OO27" s="18"/>
      <c r="OP27" s="18"/>
      <c r="OQ27" s="18"/>
      <c r="OR27" s="18"/>
      <c r="OS27" s="18"/>
      <c r="OT27" s="18"/>
      <c r="OU27" s="18"/>
      <c r="OV27" s="18"/>
      <c r="OW27" s="18"/>
      <c r="OX27" s="18"/>
      <c r="OY27" s="18"/>
      <c r="OZ27" s="18"/>
      <c r="PA27" s="18"/>
      <c r="PB27" s="18"/>
      <c r="PC27" s="18"/>
      <c r="PD27" s="18"/>
      <c r="PE27" s="18"/>
      <c r="PF27" s="18"/>
      <c r="PG27" s="18"/>
      <c r="PH27" s="18"/>
      <c r="PI27" s="18"/>
      <c r="PJ27" s="18"/>
      <c r="PK27" s="18"/>
      <c r="PL27" s="18"/>
      <c r="PM27" s="18"/>
      <c r="PN27" s="18"/>
      <c r="PO27" s="18"/>
      <c r="PP27" s="18"/>
      <c r="PQ27" s="18"/>
      <c r="PR27" s="18"/>
      <c r="PS27" s="18"/>
      <c r="PT27" s="18"/>
      <c r="PU27" s="18"/>
      <c r="PV27" s="18"/>
      <c r="PW27" s="18"/>
      <c r="PX27" s="18"/>
      <c r="PY27" s="18"/>
      <c r="PZ27" s="18"/>
      <c r="QA27" s="18"/>
      <c r="QB27" s="18"/>
      <c r="QC27" s="18"/>
      <c r="QD27" s="18"/>
      <c r="QE27" s="18"/>
      <c r="QF27" s="18"/>
      <c r="QG27" s="18"/>
      <c r="QH27" s="18"/>
      <c r="QI27" s="18"/>
      <c r="QJ27" s="18"/>
      <c r="QK27" s="18"/>
      <c r="QL27" s="18"/>
      <c r="QM27" s="18"/>
      <c r="QN27" s="18"/>
      <c r="QO27" s="18"/>
      <c r="QP27" s="18"/>
      <c r="QQ27" s="18"/>
      <c r="QR27" s="18"/>
      <c r="QS27" s="18"/>
      <c r="QT27" s="18"/>
      <c r="QU27" s="18"/>
      <c r="QV27" s="18"/>
      <c r="QW27" s="18"/>
      <c r="QX27" s="18"/>
      <c r="QY27" s="18"/>
      <c r="QZ27" s="18"/>
      <c r="RA27" s="18"/>
      <c r="RB27" s="18"/>
      <c r="RC27" s="18"/>
      <c r="RD27" s="18"/>
      <c r="RE27" s="18"/>
      <c r="RF27" s="18"/>
      <c r="RG27" s="18"/>
      <c r="RH27" s="18"/>
      <c r="RI27" s="18"/>
      <c r="RJ27" s="18"/>
      <c r="RK27" s="18"/>
      <c r="RL27" s="18"/>
      <c r="RM27" s="18"/>
      <c r="RN27" s="18"/>
      <c r="RO27" s="18"/>
      <c r="RP27" s="18"/>
      <c r="RQ27" s="18"/>
      <c r="RR27" s="18"/>
      <c r="RS27" s="18"/>
      <c r="RT27" s="18"/>
      <c r="RU27" s="18"/>
      <c r="RV27" s="18"/>
      <c r="RW27" s="18"/>
      <c r="RX27" s="18"/>
      <c r="RY27" s="18"/>
      <c r="RZ27" s="18"/>
      <c r="SA27" s="18"/>
      <c r="SB27" s="18"/>
      <c r="SC27" s="18"/>
      <c r="SD27" s="18"/>
      <c r="SE27" s="18"/>
      <c r="SF27" s="18"/>
      <c r="SG27" s="18"/>
      <c r="SH27" s="18"/>
      <c r="SI27" s="18"/>
      <c r="SJ27" s="18"/>
      <c r="SK27" s="18"/>
      <c r="SL27" s="18"/>
      <c r="SM27" s="18"/>
      <c r="SN27" s="18"/>
      <c r="SO27" s="18"/>
      <c r="SP27" s="18"/>
      <c r="SQ27" s="18"/>
      <c r="SR27" s="18"/>
      <c r="SS27" s="18"/>
      <c r="ST27" s="18"/>
      <c r="SU27" s="18"/>
      <c r="SV27" s="18"/>
      <c r="SW27" s="18"/>
      <c r="SX27" s="18"/>
      <c r="SY27" s="18"/>
      <c r="SZ27" s="18"/>
      <c r="TA27" s="18"/>
      <c r="TB27" s="18"/>
      <c r="TC27" s="18"/>
      <c r="TD27" s="18"/>
      <c r="TE27" s="18"/>
      <c r="TF27" s="18"/>
      <c r="TG27" s="18"/>
      <c r="TH27" s="18"/>
      <c r="TI27" s="18"/>
      <c r="TJ27" s="18"/>
      <c r="TK27" s="18"/>
      <c r="TL27" s="18"/>
      <c r="TM27" s="18"/>
      <c r="TN27" s="18"/>
      <c r="TO27" s="18"/>
      <c r="TP27" s="18"/>
      <c r="TQ27" s="18"/>
      <c r="TR27" s="18"/>
      <c r="TS27" s="18"/>
      <c r="TT27" s="18"/>
      <c r="TU27" s="18"/>
      <c r="TV27" s="18"/>
      <c r="TW27" s="18"/>
      <c r="TX27" s="18"/>
      <c r="TY27" s="18"/>
      <c r="TZ27" s="18"/>
      <c r="UA27" s="18"/>
      <c r="UB27" s="18"/>
      <c r="UC27" s="18"/>
      <c r="UD27" s="18"/>
      <c r="UE27" s="18"/>
      <c r="UF27" s="18"/>
      <c r="UG27" s="18"/>
      <c r="UH27" s="18"/>
      <c r="UI27" s="18"/>
      <c r="UJ27" s="18"/>
      <c r="UK27" s="18"/>
      <c r="UL27" s="18"/>
      <c r="UM27" s="18"/>
      <c r="UN27" s="18"/>
      <c r="UO27" s="18"/>
      <c r="UP27" s="18"/>
      <c r="UQ27" s="18"/>
      <c r="UR27" s="18"/>
      <c r="US27" s="18"/>
      <c r="UT27" s="18"/>
      <c r="UU27" s="18"/>
      <c r="UV27" s="18"/>
      <c r="UW27" s="18"/>
      <c r="UX27" s="18"/>
      <c r="UY27" s="18"/>
      <c r="UZ27" s="18"/>
      <c r="VA27" s="18"/>
      <c r="VB27" s="18"/>
      <c r="VC27" s="18"/>
      <c r="VD27" s="18"/>
      <c r="VE27" s="18"/>
      <c r="VF27" s="18"/>
      <c r="VG27" s="18"/>
      <c r="VH27" s="18"/>
      <c r="VI27" s="18"/>
      <c r="VJ27" s="18"/>
      <c r="VK27" s="18"/>
      <c r="VL27" s="18"/>
      <c r="VM27" s="18"/>
      <c r="VN27" s="18"/>
      <c r="VO27" s="18"/>
      <c r="VP27" s="18"/>
      <c r="VQ27" s="18"/>
      <c r="VR27" s="18"/>
      <c r="VS27" s="18"/>
      <c r="VT27" s="18"/>
      <c r="VU27" s="18"/>
      <c r="VV27" s="18"/>
      <c r="VW27" s="18"/>
      <c r="VX27" s="18"/>
      <c r="VY27" s="18"/>
      <c r="VZ27" s="18"/>
      <c r="WA27" s="18"/>
      <c r="WB27" s="18"/>
      <c r="WC27" s="18"/>
      <c r="WD27" s="18"/>
      <c r="WE27" s="18"/>
      <c r="WF27" s="18"/>
      <c r="WG27" s="18"/>
      <c r="WH27" s="18"/>
      <c r="WI27" s="18"/>
      <c r="WJ27" s="18"/>
      <c r="WK27" s="18"/>
      <c r="WL27" s="18"/>
      <c r="WM27" s="18"/>
      <c r="WN27" s="18"/>
      <c r="WO27" s="18"/>
      <c r="WP27" s="18"/>
      <c r="WQ27" s="18"/>
      <c r="WR27" s="18"/>
      <c r="WS27" s="18"/>
      <c r="WT27" s="18"/>
      <c r="WU27" s="18"/>
      <c r="WV27" s="18"/>
      <c r="WW27" s="18"/>
      <c r="WX27" s="18"/>
      <c r="WY27" s="18"/>
      <c r="WZ27" s="18"/>
      <c r="XA27" s="18"/>
      <c r="XB27" s="18"/>
      <c r="XC27" s="18"/>
      <c r="XD27" s="18"/>
      <c r="XE27" s="18"/>
      <c r="XF27" s="18"/>
      <c r="XG27" s="18"/>
      <c r="XH27" s="18"/>
      <c r="XI27" s="18"/>
      <c r="XJ27" s="18"/>
      <c r="XK27" s="18"/>
      <c r="XL27" s="18"/>
      <c r="XM27" s="18"/>
      <c r="XN27" s="18"/>
      <c r="XO27" s="18"/>
      <c r="XP27" s="18"/>
      <c r="XQ27" s="18"/>
      <c r="XR27" s="18"/>
      <c r="XS27" s="18"/>
      <c r="XT27" s="18"/>
      <c r="XU27" s="18"/>
      <c r="XV27" s="18"/>
      <c r="XW27" s="18"/>
      <c r="XX27" s="18"/>
      <c r="XY27" s="18"/>
      <c r="XZ27" s="18"/>
      <c r="YA27" s="18"/>
      <c r="YB27" s="18"/>
      <c r="YC27" s="18"/>
      <c r="YD27" s="18"/>
      <c r="YE27" s="18"/>
      <c r="YF27" s="18"/>
      <c r="YG27" s="18"/>
      <c r="YH27" s="18"/>
      <c r="YI27" s="18"/>
      <c r="YJ27" s="18"/>
      <c r="YK27" s="18"/>
      <c r="YL27" s="18"/>
      <c r="YM27" s="18"/>
      <c r="YN27" s="18"/>
      <c r="YO27" s="18"/>
      <c r="YP27" s="18"/>
      <c r="YQ27" s="18"/>
      <c r="YR27" s="18"/>
      <c r="YS27" s="18"/>
      <c r="YT27" s="18"/>
      <c r="YU27" s="18"/>
      <c r="YV27" s="18"/>
      <c r="YW27" s="18"/>
      <c r="YX27" s="18"/>
      <c r="YY27" s="18"/>
      <c r="YZ27" s="18"/>
      <c r="ZA27" s="18"/>
      <c r="ZB27" s="18"/>
      <c r="ZC27" s="18"/>
      <c r="ZD27" s="18"/>
      <c r="ZE27" s="18"/>
      <c r="ZF27" s="18"/>
      <c r="ZG27" s="18"/>
      <c r="ZH27" s="18"/>
      <c r="ZI27" s="18"/>
      <c r="ZJ27" s="18"/>
      <c r="ZK27" s="18"/>
      <c r="ZL27" s="18"/>
      <c r="ZM27" s="18"/>
      <c r="ZN27" s="18"/>
      <c r="ZO27" s="18"/>
      <c r="ZP27" s="18"/>
      <c r="ZQ27" s="18"/>
      <c r="ZR27" s="18"/>
      <c r="ZS27" s="18"/>
      <c r="ZT27" s="18"/>
      <c r="ZU27" s="18"/>
      <c r="ZV27" s="18"/>
      <c r="ZW27" s="18"/>
      <c r="ZX27" s="18"/>
      <c r="ZY27" s="18"/>
      <c r="ZZ27" s="18"/>
      <c r="AAA27" s="18"/>
      <c r="AAB27" s="18"/>
      <c r="AAC27" s="18"/>
      <c r="AAD27" s="18"/>
      <c r="AAE27" s="18"/>
      <c r="AAF27" s="18"/>
      <c r="AAG27" s="18"/>
      <c r="AAH27" s="18"/>
      <c r="AAI27" s="18"/>
      <c r="AAJ27" s="18"/>
      <c r="AAK27" s="18"/>
      <c r="AAL27" s="18"/>
      <c r="AAM27" s="18"/>
      <c r="AAN27" s="18"/>
      <c r="AAO27" s="18"/>
      <c r="AAP27" s="18"/>
      <c r="AAQ27" s="18"/>
      <c r="AAR27" s="18"/>
      <c r="AAS27" s="18"/>
      <c r="AAT27" s="18"/>
      <c r="AAU27" s="18"/>
      <c r="AAV27" s="18"/>
      <c r="AAW27" s="18"/>
      <c r="AAX27" s="18"/>
      <c r="AAY27" s="18"/>
      <c r="AAZ27" s="18"/>
      <c r="ABA27" s="18"/>
      <c r="ABB27" s="18"/>
      <c r="ABC27" s="18"/>
      <c r="ABD27" s="18"/>
      <c r="ABE27" s="18"/>
      <c r="ABF27" s="18"/>
      <c r="ABG27" s="18"/>
      <c r="ABH27" s="18"/>
      <c r="ABI27" s="18"/>
      <c r="ABJ27" s="18"/>
      <c r="ABK27" s="18"/>
      <c r="ABL27" s="18"/>
      <c r="ABM27" s="18"/>
      <c r="ABN27" s="18"/>
      <c r="ABO27" s="18"/>
      <c r="ABP27" s="18"/>
      <c r="ABQ27" s="18"/>
      <c r="ABR27" s="18"/>
      <c r="ABS27" s="18"/>
      <c r="ABT27" s="18"/>
      <c r="ABU27" s="18"/>
      <c r="ABV27" s="18"/>
      <c r="ABW27" s="18"/>
      <c r="ABX27" s="18"/>
      <c r="ABY27" s="18"/>
      <c r="ABZ27" s="18"/>
      <c r="ACA27" s="18"/>
      <c r="ACB27" s="18"/>
      <c r="ACC27" s="18"/>
      <c r="ACD27" s="18"/>
      <c r="ACE27" s="18"/>
      <c r="ACF27" s="18"/>
      <c r="ACG27" s="18"/>
      <c r="ACH27" s="18"/>
      <c r="ACI27" s="18"/>
      <c r="ACJ27" s="18"/>
      <c r="ACK27" s="18"/>
      <c r="ACL27" s="18"/>
      <c r="ACM27" s="18"/>
      <c r="ACN27" s="18"/>
      <c r="ACO27" s="18"/>
      <c r="ACP27" s="18"/>
      <c r="ACQ27" s="18"/>
      <c r="ACR27" s="18"/>
      <c r="ACS27" s="18"/>
      <c r="ACT27" s="18"/>
      <c r="ACU27" s="18"/>
      <c r="ACV27" s="18"/>
      <c r="ACW27" s="18"/>
      <c r="ACX27" s="18"/>
      <c r="ACY27" s="18"/>
      <c r="ACZ27" s="18"/>
      <c r="ADA27" s="18"/>
      <c r="ADB27" s="18"/>
      <c r="ADC27" s="18"/>
      <c r="ADD27" s="18"/>
      <c r="ADE27" s="18"/>
      <c r="ADF27" s="18"/>
      <c r="ADG27" s="18"/>
      <c r="ADH27" s="18"/>
      <c r="ADI27" s="18"/>
      <c r="ADJ27" s="18"/>
      <c r="ADK27" s="18"/>
      <c r="ADL27" s="18"/>
      <c r="ADM27" s="18"/>
      <c r="ADN27" s="18"/>
      <c r="ADO27" s="18"/>
      <c r="ADP27" s="18"/>
      <c r="ADQ27" s="18"/>
      <c r="ADR27" s="18"/>
      <c r="ADS27" s="18"/>
      <c r="ADT27" s="18"/>
      <c r="ADU27" s="18"/>
      <c r="ADV27" s="18"/>
      <c r="ADW27" s="18"/>
      <c r="ADX27" s="18"/>
      <c r="ADY27" s="18"/>
      <c r="ADZ27" s="18"/>
      <c r="AEA27" s="18"/>
      <c r="AEB27" s="18"/>
      <c r="AEC27" s="18"/>
      <c r="AED27" s="18"/>
      <c r="AEE27" s="18"/>
      <c r="AEF27" s="18"/>
      <c r="AEG27" s="18"/>
      <c r="AEH27" s="18"/>
      <c r="AEI27" s="18"/>
      <c r="AEJ27" s="18"/>
      <c r="AEK27" s="18"/>
      <c r="AEL27" s="18"/>
      <c r="AEM27" s="18"/>
      <c r="AEN27" s="18"/>
      <c r="AEO27" s="18"/>
      <c r="AEP27" s="18"/>
      <c r="AEQ27" s="18"/>
      <c r="AER27" s="18"/>
      <c r="AES27" s="18"/>
      <c r="AET27" s="18"/>
      <c r="AEU27" s="18"/>
      <c r="AEV27" s="18"/>
      <c r="AEW27" s="18"/>
      <c r="AEX27" s="18"/>
      <c r="AEY27" s="18"/>
      <c r="AEZ27" s="18"/>
      <c r="AFA27" s="18"/>
      <c r="AFB27" s="18"/>
      <c r="AFC27" s="18"/>
      <c r="AFD27" s="18"/>
      <c r="AFE27" s="18"/>
      <c r="AFF27" s="18"/>
      <c r="AFG27" s="18"/>
      <c r="AFH27" s="18"/>
      <c r="AFI27" s="18"/>
      <c r="AFJ27" s="18"/>
      <c r="AFK27" s="18"/>
      <c r="AFL27" s="18"/>
      <c r="AFM27" s="18"/>
      <c r="AFN27" s="18"/>
      <c r="AFO27" s="18"/>
      <c r="AFP27" s="18"/>
      <c r="AFQ27" s="18"/>
      <c r="AFR27" s="18"/>
      <c r="AFS27" s="18"/>
      <c r="AFT27" s="18"/>
      <c r="AFU27" s="18"/>
      <c r="AFV27" s="18"/>
      <c r="AFW27" s="18"/>
      <c r="AFX27" s="18"/>
      <c r="AFY27" s="18"/>
      <c r="AFZ27" s="18"/>
      <c r="AGA27" s="18"/>
      <c r="AGB27" s="18"/>
      <c r="AGC27" s="18"/>
      <c r="AGD27" s="18"/>
      <c r="AGE27" s="18"/>
      <c r="AGF27" s="18"/>
      <c r="AGG27" s="18"/>
      <c r="AGH27" s="18"/>
      <c r="AGI27" s="18"/>
      <c r="AGJ27" s="18"/>
      <c r="AGK27" s="18"/>
      <c r="AGL27" s="18"/>
      <c r="AGM27" s="18"/>
      <c r="AGN27" s="18"/>
      <c r="AGO27" s="18"/>
      <c r="AGP27" s="18"/>
      <c r="AGQ27" s="18"/>
      <c r="AGR27" s="18"/>
      <c r="AGS27" s="18"/>
      <c r="AGT27" s="18"/>
      <c r="AGU27" s="18"/>
      <c r="AGV27" s="18"/>
      <c r="AGW27" s="18"/>
      <c r="AGX27" s="18"/>
      <c r="AGY27" s="18"/>
      <c r="AGZ27" s="18"/>
      <c r="AHA27" s="18"/>
      <c r="AHB27" s="18"/>
      <c r="AHC27" s="18"/>
      <c r="AHD27" s="18"/>
      <c r="AHE27" s="18"/>
      <c r="AHF27" s="18"/>
      <c r="AHG27" s="18"/>
      <c r="AHH27" s="18"/>
      <c r="AHI27" s="18"/>
      <c r="AHJ27" s="18"/>
      <c r="AHK27" s="18"/>
      <c r="AHL27" s="18"/>
      <c r="AHM27" s="18"/>
      <c r="AHN27" s="18"/>
      <c r="AHO27" s="18"/>
      <c r="AHP27" s="18"/>
      <c r="AHQ27" s="18"/>
      <c r="AHR27" s="18"/>
      <c r="AHS27" s="18"/>
      <c r="AHT27" s="18"/>
      <c r="AHU27" s="18"/>
      <c r="AHV27" s="18"/>
      <c r="AHW27" s="18"/>
      <c r="AHX27" s="18"/>
      <c r="AHY27" s="18"/>
      <c r="AHZ27" s="18"/>
      <c r="AIA27" s="18"/>
      <c r="AIB27" s="18"/>
      <c r="AIC27" s="18"/>
      <c r="AID27" s="18"/>
      <c r="AIE27" s="18"/>
      <c r="AIF27" s="18"/>
      <c r="AIG27" s="18"/>
      <c r="AIH27" s="18"/>
      <c r="AII27" s="18"/>
      <c r="AIJ27" s="18"/>
      <c r="AIK27" s="18"/>
      <c r="AIL27" s="18"/>
      <c r="AIM27" s="18"/>
      <c r="AIN27" s="18"/>
      <c r="AIO27" s="18"/>
      <c r="AIP27" s="18"/>
      <c r="AIQ27" s="18"/>
      <c r="AIR27" s="18"/>
      <c r="AIS27" s="18"/>
      <c r="AIT27" s="18"/>
      <c r="AIU27" s="18"/>
      <c r="AIV27" s="18"/>
      <c r="AIW27" s="18"/>
      <c r="AIX27" s="18"/>
      <c r="AIY27" s="18"/>
      <c r="AIZ27" s="18"/>
      <c r="AJA27" s="18"/>
      <c r="AJB27" s="18"/>
      <c r="AJC27" s="18"/>
      <c r="AJD27" s="18"/>
      <c r="AJE27" s="18"/>
      <c r="AJF27" s="18"/>
      <c r="AJG27" s="18"/>
      <c r="AJH27" s="18"/>
      <c r="AJI27" s="18"/>
      <c r="AJJ27" s="18"/>
      <c r="AJK27" s="18"/>
      <c r="AJL27" s="18"/>
      <c r="AJM27" s="18"/>
      <c r="AJN27" s="18"/>
      <c r="AJO27" s="18"/>
      <c r="AJP27" s="18"/>
      <c r="AJQ27" s="18"/>
      <c r="AJR27" s="18"/>
      <c r="AJS27" s="18"/>
      <c r="AJT27" s="18"/>
      <c r="AJU27" s="18"/>
      <c r="AJV27" s="18"/>
      <c r="AJW27" s="18"/>
      <c r="AJX27" s="18"/>
      <c r="AJY27" s="18"/>
      <c r="AJZ27" s="18"/>
      <c r="AKA27" s="18"/>
      <c r="AKB27" s="18"/>
      <c r="AKC27" s="18"/>
      <c r="AKD27" s="18"/>
      <c r="AKE27" s="18"/>
    </row>
    <row r="28" spans="1:967" s="8" customFormat="1" ht="36">
      <c r="A28" s="511">
        <f t="shared" si="2"/>
        <v>23</v>
      </c>
      <c r="B28" s="99"/>
      <c r="C28" s="61" t="s">
        <v>1530</v>
      </c>
      <c r="D28" s="61" t="s">
        <v>992</v>
      </c>
      <c r="E28" s="61" t="s">
        <v>46</v>
      </c>
      <c r="F28" s="61" t="s">
        <v>48</v>
      </c>
      <c r="G28" s="61" t="s">
        <v>99</v>
      </c>
      <c r="H28" s="42">
        <v>7</v>
      </c>
      <c r="I28" s="43"/>
      <c r="J28" s="43">
        <f t="shared" si="0"/>
        <v>0</v>
      </c>
      <c r="K28" s="44">
        <v>0.08</v>
      </c>
      <c r="L28" s="267">
        <f t="shared" si="1"/>
        <v>0</v>
      </c>
    </row>
    <row r="29" spans="1:967" s="8" customFormat="1" ht="22.5" customHeight="1">
      <c r="A29" s="511">
        <f t="shared" si="2"/>
        <v>24</v>
      </c>
      <c r="B29" s="446"/>
      <c r="C29" s="79" t="s">
        <v>1635</v>
      </c>
      <c r="D29" s="61" t="s">
        <v>1636</v>
      </c>
      <c r="E29" s="41" t="s">
        <v>46</v>
      </c>
      <c r="F29" s="61" t="s">
        <v>1637</v>
      </c>
      <c r="G29" s="512" t="s">
        <v>1638</v>
      </c>
      <c r="H29" s="193">
        <v>90</v>
      </c>
      <c r="I29" s="43"/>
      <c r="J29" s="43">
        <f t="shared" si="0"/>
        <v>0</v>
      </c>
      <c r="K29" s="44">
        <v>0.08</v>
      </c>
      <c r="L29" s="267">
        <f t="shared" si="1"/>
        <v>0</v>
      </c>
      <c r="M29" s="513"/>
      <c r="N29" s="513"/>
      <c r="O29" s="513"/>
      <c r="P29" s="513"/>
      <c r="Q29" s="513"/>
      <c r="R29" s="513"/>
      <c r="S29" s="513"/>
      <c r="T29" s="513"/>
      <c r="U29" s="513"/>
      <c r="V29" s="513"/>
      <c r="W29" s="513"/>
      <c r="X29" s="513"/>
      <c r="Y29" s="513"/>
      <c r="Z29" s="513"/>
      <c r="AA29" s="513"/>
      <c r="AB29" s="513"/>
      <c r="AC29" s="513"/>
      <c r="AD29" s="513"/>
      <c r="AE29" s="513"/>
      <c r="AF29" s="513"/>
      <c r="AG29" s="513"/>
      <c r="AH29" s="513"/>
      <c r="AI29" s="513"/>
      <c r="AJ29" s="513"/>
      <c r="AK29" s="513"/>
      <c r="AL29" s="513"/>
      <c r="AM29" s="513"/>
      <c r="AN29" s="513"/>
      <c r="AO29" s="513"/>
      <c r="AP29" s="513"/>
      <c r="AQ29" s="513"/>
      <c r="AR29" s="513"/>
      <c r="AS29" s="513"/>
      <c r="AT29" s="513"/>
      <c r="AU29" s="513"/>
      <c r="AV29" s="513"/>
      <c r="AW29" s="513"/>
      <c r="AX29" s="513"/>
      <c r="AY29" s="513"/>
      <c r="AZ29" s="513"/>
      <c r="BA29" s="513"/>
      <c r="BB29" s="513"/>
      <c r="BC29" s="513"/>
      <c r="BD29" s="513"/>
      <c r="BE29" s="513"/>
      <c r="BF29" s="513"/>
      <c r="BG29" s="513"/>
      <c r="BH29" s="513"/>
      <c r="BI29" s="513"/>
      <c r="BJ29" s="513"/>
      <c r="BK29" s="513"/>
      <c r="BL29" s="513"/>
      <c r="BM29" s="513"/>
      <c r="BN29" s="513"/>
      <c r="BO29" s="513"/>
      <c r="BP29" s="513"/>
      <c r="BQ29" s="513"/>
      <c r="BR29" s="513"/>
      <c r="BS29" s="513"/>
      <c r="BT29" s="513"/>
      <c r="BU29" s="513"/>
      <c r="BV29" s="513"/>
      <c r="BW29" s="513"/>
      <c r="BX29" s="513"/>
      <c r="BY29" s="513"/>
      <c r="BZ29" s="513"/>
      <c r="CA29" s="513"/>
      <c r="CB29" s="513"/>
      <c r="CC29" s="513"/>
      <c r="CD29" s="513"/>
      <c r="CE29" s="513"/>
      <c r="CF29" s="513"/>
      <c r="CG29" s="513"/>
      <c r="CH29" s="513"/>
      <c r="CI29" s="513"/>
      <c r="CJ29" s="513"/>
      <c r="CK29" s="513"/>
      <c r="CL29" s="513"/>
      <c r="CM29" s="513"/>
      <c r="CN29" s="513"/>
      <c r="CO29" s="513"/>
      <c r="CP29" s="513"/>
      <c r="CQ29" s="513"/>
      <c r="CR29" s="513"/>
      <c r="CS29" s="513"/>
      <c r="CT29" s="513"/>
      <c r="CU29" s="513"/>
      <c r="CV29" s="513"/>
      <c r="CW29" s="513"/>
      <c r="CX29" s="513"/>
      <c r="CY29" s="513"/>
      <c r="CZ29" s="513"/>
      <c r="DA29" s="513"/>
      <c r="DB29" s="513"/>
      <c r="DC29" s="513"/>
      <c r="DD29" s="513"/>
      <c r="DE29" s="513"/>
      <c r="DF29" s="513"/>
      <c r="DG29" s="513"/>
      <c r="DH29" s="513"/>
      <c r="DI29" s="513"/>
      <c r="DJ29" s="513"/>
      <c r="DK29" s="513"/>
      <c r="DL29" s="513"/>
      <c r="DM29" s="513"/>
      <c r="DN29" s="513"/>
      <c r="DO29" s="513"/>
      <c r="DP29" s="513"/>
      <c r="DQ29" s="513"/>
      <c r="DR29" s="513"/>
      <c r="DS29" s="513"/>
      <c r="DT29" s="513"/>
      <c r="DU29" s="513"/>
      <c r="DV29" s="513"/>
      <c r="DW29" s="513"/>
      <c r="DX29" s="513"/>
      <c r="DY29" s="513"/>
      <c r="DZ29" s="513"/>
      <c r="EA29" s="513"/>
      <c r="EB29" s="513"/>
      <c r="EC29" s="513"/>
      <c r="ED29" s="513"/>
      <c r="EE29" s="513"/>
      <c r="EF29" s="513"/>
      <c r="EG29" s="513"/>
      <c r="EH29" s="513"/>
      <c r="EI29" s="513"/>
      <c r="EJ29" s="513"/>
      <c r="EK29" s="513"/>
      <c r="EL29" s="513"/>
      <c r="EM29" s="513"/>
      <c r="EN29" s="513"/>
      <c r="EO29" s="513"/>
      <c r="EP29" s="513"/>
      <c r="EQ29" s="513"/>
      <c r="ER29" s="513"/>
      <c r="ES29" s="513"/>
      <c r="ET29" s="513"/>
      <c r="EU29" s="513"/>
      <c r="EV29" s="513"/>
      <c r="EW29" s="513"/>
      <c r="EX29" s="513"/>
      <c r="EY29" s="513"/>
      <c r="EZ29" s="513"/>
      <c r="FA29" s="513"/>
      <c r="FB29" s="513"/>
      <c r="FC29" s="513"/>
      <c r="FD29" s="513"/>
      <c r="FE29" s="513"/>
      <c r="FF29" s="513"/>
      <c r="FG29" s="513"/>
      <c r="FH29" s="513"/>
      <c r="FI29" s="513"/>
      <c r="FJ29" s="513"/>
      <c r="FK29" s="513"/>
      <c r="FL29" s="513"/>
      <c r="FM29" s="513"/>
      <c r="FN29" s="513"/>
      <c r="FO29" s="513"/>
      <c r="FP29" s="513"/>
      <c r="FQ29" s="513"/>
      <c r="FR29" s="513"/>
      <c r="FS29" s="513"/>
      <c r="FT29" s="513"/>
      <c r="FU29" s="513"/>
      <c r="FV29" s="513"/>
      <c r="FW29" s="513"/>
      <c r="FX29" s="513"/>
      <c r="FY29" s="513"/>
      <c r="FZ29" s="513"/>
      <c r="GA29" s="513"/>
      <c r="GB29" s="513"/>
      <c r="GC29" s="513"/>
      <c r="GD29" s="513"/>
      <c r="GE29" s="513"/>
      <c r="GF29" s="513"/>
      <c r="GG29" s="513"/>
      <c r="GH29" s="513"/>
      <c r="GI29" s="513"/>
      <c r="GJ29" s="513"/>
      <c r="GK29" s="513"/>
      <c r="GL29" s="513"/>
      <c r="GM29" s="513"/>
      <c r="GN29" s="513"/>
      <c r="GO29" s="513"/>
      <c r="GP29" s="513"/>
      <c r="GQ29" s="513"/>
      <c r="GR29" s="513"/>
      <c r="GS29" s="513"/>
      <c r="GT29" s="513"/>
      <c r="GU29" s="513"/>
      <c r="GV29" s="513"/>
      <c r="GW29" s="513"/>
      <c r="GX29" s="513"/>
      <c r="GY29" s="513"/>
      <c r="GZ29" s="513"/>
      <c r="HA29" s="513"/>
      <c r="HB29" s="513"/>
      <c r="HC29" s="513"/>
      <c r="HD29" s="513"/>
      <c r="HE29" s="513"/>
      <c r="HF29" s="513"/>
      <c r="HG29" s="513"/>
      <c r="HH29" s="513"/>
      <c r="HI29" s="513"/>
      <c r="HJ29" s="513"/>
      <c r="HK29" s="513"/>
      <c r="HL29" s="513"/>
      <c r="HM29" s="513"/>
      <c r="HN29" s="513"/>
      <c r="HO29" s="513"/>
      <c r="HP29" s="513"/>
      <c r="HQ29" s="513"/>
      <c r="HR29" s="513"/>
      <c r="HS29" s="513"/>
      <c r="HT29" s="513"/>
      <c r="HU29" s="513"/>
      <c r="HV29" s="513"/>
      <c r="HW29" s="513"/>
      <c r="HX29" s="513"/>
      <c r="HY29" s="513"/>
      <c r="HZ29" s="513"/>
      <c r="IA29" s="513"/>
      <c r="IB29" s="513"/>
      <c r="IC29" s="513"/>
      <c r="ID29" s="513"/>
      <c r="IE29" s="513"/>
      <c r="IF29" s="513"/>
      <c r="IG29" s="513"/>
      <c r="IH29" s="513"/>
      <c r="II29" s="513"/>
      <c r="IJ29" s="513"/>
      <c r="IK29" s="513"/>
      <c r="IL29" s="513"/>
      <c r="IM29" s="513"/>
      <c r="IN29" s="513"/>
      <c r="IO29" s="513"/>
      <c r="IP29" s="513"/>
      <c r="IQ29" s="513"/>
      <c r="IR29" s="513"/>
      <c r="IS29" s="513"/>
      <c r="IT29" s="513"/>
      <c r="IU29" s="513"/>
      <c r="IV29" s="513"/>
      <c r="IW29" s="513"/>
      <c r="IX29" s="513"/>
      <c r="IY29" s="513"/>
      <c r="IZ29" s="513"/>
      <c r="JA29" s="513"/>
      <c r="JB29" s="513"/>
      <c r="JC29" s="513"/>
      <c r="JD29" s="513"/>
      <c r="JE29" s="513"/>
      <c r="JF29" s="513"/>
      <c r="JG29" s="513"/>
      <c r="JH29" s="513"/>
      <c r="JI29" s="513"/>
      <c r="JJ29" s="513"/>
      <c r="JK29" s="513"/>
      <c r="JL29" s="513"/>
      <c r="JM29" s="513"/>
      <c r="JN29" s="513"/>
      <c r="JO29" s="513"/>
      <c r="JP29" s="513"/>
      <c r="JQ29" s="513"/>
      <c r="JR29" s="513"/>
      <c r="JS29" s="513"/>
      <c r="JT29" s="513"/>
      <c r="JU29" s="513"/>
      <c r="JV29" s="513"/>
      <c r="JW29" s="513"/>
      <c r="JX29" s="513"/>
      <c r="JY29" s="513"/>
      <c r="JZ29" s="513"/>
      <c r="KA29" s="513"/>
      <c r="KB29" s="513"/>
      <c r="KC29" s="513"/>
      <c r="KD29" s="513"/>
      <c r="KE29" s="513"/>
      <c r="KF29" s="513"/>
      <c r="KG29" s="513"/>
      <c r="KH29" s="513"/>
      <c r="KI29" s="513"/>
      <c r="KJ29" s="513"/>
      <c r="KK29" s="513"/>
      <c r="KL29" s="513"/>
      <c r="KM29" s="513"/>
      <c r="KN29" s="513"/>
      <c r="KO29" s="513"/>
      <c r="KP29" s="513"/>
      <c r="KQ29" s="513"/>
      <c r="KR29" s="513"/>
      <c r="KS29" s="513"/>
      <c r="KT29" s="513"/>
      <c r="KU29" s="513"/>
      <c r="KV29" s="513"/>
      <c r="KW29" s="513"/>
      <c r="KX29" s="513"/>
      <c r="KY29" s="513"/>
      <c r="KZ29" s="513"/>
      <c r="LA29" s="513"/>
      <c r="LB29" s="513"/>
      <c r="LC29" s="513"/>
      <c r="LD29" s="513"/>
      <c r="LE29" s="513"/>
      <c r="LF29" s="513"/>
      <c r="LG29" s="513"/>
      <c r="LH29" s="513"/>
      <c r="LI29" s="513"/>
      <c r="LJ29" s="513"/>
      <c r="LK29" s="513"/>
      <c r="LL29" s="513"/>
      <c r="LM29" s="513"/>
      <c r="LN29" s="513"/>
      <c r="LO29" s="513"/>
      <c r="LP29" s="513"/>
      <c r="LQ29" s="513"/>
      <c r="LR29" s="513"/>
      <c r="LS29" s="513"/>
      <c r="LT29" s="513"/>
      <c r="LU29" s="513"/>
      <c r="LV29" s="513"/>
      <c r="LW29" s="513"/>
      <c r="LX29" s="513"/>
      <c r="LY29" s="513"/>
      <c r="LZ29" s="513"/>
      <c r="MA29" s="513"/>
      <c r="MB29" s="513"/>
      <c r="MC29" s="513"/>
      <c r="MD29" s="513"/>
      <c r="ME29" s="513"/>
      <c r="MF29" s="513"/>
      <c r="MG29" s="513"/>
      <c r="MH29" s="513"/>
      <c r="MI29" s="513"/>
      <c r="MJ29" s="513"/>
      <c r="MK29" s="513"/>
      <c r="ML29" s="513"/>
      <c r="MM29" s="513"/>
      <c r="MN29" s="513"/>
      <c r="MO29" s="513"/>
      <c r="MP29" s="513"/>
      <c r="MQ29" s="513"/>
      <c r="MR29" s="513"/>
      <c r="MS29" s="513"/>
      <c r="MT29" s="513"/>
      <c r="MU29" s="513"/>
      <c r="MV29" s="513"/>
      <c r="MW29" s="513"/>
      <c r="MX29" s="513"/>
      <c r="MY29" s="513"/>
      <c r="MZ29" s="513"/>
      <c r="NA29" s="513"/>
      <c r="NB29" s="513"/>
      <c r="NC29" s="513"/>
      <c r="ND29" s="513"/>
      <c r="NE29" s="513"/>
      <c r="NF29" s="513"/>
      <c r="NG29" s="513"/>
      <c r="NH29" s="513"/>
      <c r="NI29" s="513"/>
      <c r="NJ29" s="513"/>
      <c r="NK29" s="513"/>
      <c r="NL29" s="513"/>
      <c r="NM29" s="513"/>
      <c r="NN29" s="513"/>
      <c r="NO29" s="513"/>
      <c r="NP29" s="513"/>
      <c r="NQ29" s="513"/>
      <c r="NR29" s="513"/>
      <c r="NS29" s="513"/>
      <c r="NT29" s="513"/>
      <c r="NU29" s="513"/>
      <c r="NV29" s="513"/>
      <c r="NW29" s="513"/>
      <c r="NX29" s="513"/>
      <c r="NY29" s="513"/>
      <c r="NZ29" s="513"/>
      <c r="OA29" s="513"/>
      <c r="OB29" s="513"/>
      <c r="OC29" s="513"/>
      <c r="OD29" s="513"/>
      <c r="OE29" s="513"/>
      <c r="OF29" s="513"/>
      <c r="OG29" s="513"/>
      <c r="OH29" s="513"/>
      <c r="OI29" s="513"/>
      <c r="OJ29" s="513"/>
      <c r="OK29" s="513"/>
      <c r="OL29" s="513"/>
      <c r="OM29" s="513"/>
      <c r="ON29" s="513"/>
      <c r="OO29" s="513"/>
      <c r="OP29" s="513"/>
      <c r="OQ29" s="513"/>
      <c r="OR29" s="513"/>
      <c r="OS29" s="513"/>
      <c r="OT29" s="513"/>
      <c r="OU29" s="513"/>
      <c r="OV29" s="513"/>
      <c r="OW29" s="513"/>
      <c r="OX29" s="513"/>
      <c r="OY29" s="513"/>
      <c r="OZ29" s="513"/>
      <c r="PA29" s="513"/>
      <c r="PB29" s="513"/>
      <c r="PC29" s="513"/>
      <c r="PD29" s="513"/>
      <c r="PE29" s="513"/>
      <c r="PF29" s="513"/>
      <c r="PG29" s="513"/>
      <c r="PH29" s="513"/>
      <c r="PI29" s="513"/>
      <c r="PJ29" s="513"/>
      <c r="PK29" s="513"/>
      <c r="PL29" s="513"/>
      <c r="PM29" s="513"/>
      <c r="PN29" s="513"/>
      <c r="PO29" s="513"/>
      <c r="PP29" s="513"/>
      <c r="PQ29" s="513"/>
      <c r="PR29" s="513"/>
      <c r="PS29" s="513"/>
      <c r="PT29" s="513"/>
      <c r="PU29" s="513"/>
      <c r="PV29" s="513"/>
      <c r="PW29" s="513"/>
      <c r="PX29" s="513"/>
      <c r="PY29" s="513"/>
      <c r="PZ29" s="513"/>
      <c r="QA29" s="513"/>
      <c r="QB29" s="513"/>
      <c r="QC29" s="513"/>
      <c r="QD29" s="513"/>
      <c r="QE29" s="513"/>
      <c r="QF29" s="513"/>
      <c r="QG29" s="513"/>
      <c r="QH29" s="513"/>
      <c r="QI29" s="513"/>
      <c r="QJ29" s="513"/>
      <c r="QK29" s="513"/>
      <c r="QL29" s="513"/>
      <c r="QM29" s="513"/>
      <c r="QN29" s="513"/>
      <c r="QO29" s="513"/>
      <c r="QP29" s="513"/>
      <c r="QQ29" s="513"/>
      <c r="QR29" s="513"/>
      <c r="QS29" s="513"/>
      <c r="QT29" s="513"/>
      <c r="QU29" s="513"/>
      <c r="QV29" s="513"/>
      <c r="QW29" s="513"/>
      <c r="QX29" s="513"/>
      <c r="QY29" s="513"/>
      <c r="QZ29" s="513"/>
      <c r="RA29" s="513"/>
      <c r="RB29" s="513"/>
      <c r="RC29" s="513"/>
      <c r="RD29" s="513"/>
      <c r="RE29" s="513"/>
      <c r="RF29" s="513"/>
      <c r="RG29" s="513"/>
      <c r="RH29" s="513"/>
      <c r="RI29" s="513"/>
      <c r="RJ29" s="513"/>
      <c r="RK29" s="513"/>
      <c r="RL29" s="513"/>
      <c r="RM29" s="513"/>
      <c r="RN29" s="513"/>
      <c r="RO29" s="513"/>
      <c r="RP29" s="513"/>
      <c r="RQ29" s="513"/>
      <c r="RR29" s="513"/>
      <c r="RS29" s="513"/>
      <c r="RT29" s="513"/>
      <c r="RU29" s="513"/>
      <c r="RV29" s="513"/>
      <c r="RW29" s="513"/>
      <c r="RX29" s="513"/>
      <c r="RY29" s="513"/>
      <c r="RZ29" s="513"/>
      <c r="SA29" s="513"/>
      <c r="SB29" s="513"/>
      <c r="SC29" s="513"/>
      <c r="SD29" s="513"/>
      <c r="SE29" s="513"/>
      <c r="SF29" s="513"/>
      <c r="SG29" s="513"/>
      <c r="SH29" s="513"/>
      <c r="SI29" s="513"/>
      <c r="SJ29" s="513"/>
      <c r="SK29" s="513"/>
      <c r="SL29" s="513"/>
      <c r="SM29" s="513"/>
      <c r="SN29" s="513"/>
      <c r="SO29" s="513"/>
      <c r="SP29" s="513"/>
      <c r="SQ29" s="513"/>
      <c r="SR29" s="513"/>
      <c r="SS29" s="513"/>
      <c r="ST29" s="513"/>
      <c r="SU29" s="513"/>
      <c r="SV29" s="513"/>
      <c r="SW29" s="513"/>
      <c r="SX29" s="513"/>
      <c r="SY29" s="513"/>
      <c r="SZ29" s="513"/>
      <c r="TA29" s="513"/>
      <c r="TB29" s="513"/>
      <c r="TC29" s="513"/>
      <c r="TD29" s="513"/>
      <c r="TE29" s="513"/>
      <c r="TF29" s="513"/>
      <c r="TG29" s="513"/>
      <c r="TH29" s="513"/>
      <c r="TI29" s="513"/>
      <c r="TJ29" s="513"/>
      <c r="TK29" s="513"/>
      <c r="TL29" s="513"/>
      <c r="TM29" s="513"/>
      <c r="TN29" s="513"/>
      <c r="TO29" s="513"/>
      <c r="TP29" s="513"/>
      <c r="TQ29" s="513"/>
      <c r="TR29" s="513"/>
      <c r="TS29" s="513"/>
      <c r="TT29" s="513"/>
      <c r="TU29" s="513"/>
      <c r="TV29" s="513"/>
      <c r="TW29" s="513"/>
      <c r="TX29" s="513"/>
      <c r="TY29" s="513"/>
      <c r="TZ29" s="513"/>
      <c r="UA29" s="513"/>
      <c r="UB29" s="513"/>
      <c r="UC29" s="513"/>
      <c r="UD29" s="513"/>
      <c r="UE29" s="513"/>
      <c r="UF29" s="513"/>
      <c r="UG29" s="513"/>
      <c r="UH29" s="513"/>
      <c r="UI29" s="513"/>
      <c r="UJ29" s="513"/>
      <c r="UK29" s="513"/>
      <c r="UL29" s="513"/>
      <c r="UM29" s="513"/>
      <c r="UN29" s="513"/>
      <c r="UO29" s="513"/>
      <c r="UP29" s="513"/>
      <c r="UQ29" s="513"/>
      <c r="UR29" s="513"/>
      <c r="US29" s="513"/>
      <c r="UT29" s="513"/>
      <c r="UU29" s="513"/>
      <c r="UV29" s="513"/>
      <c r="UW29" s="513"/>
      <c r="UX29" s="513"/>
      <c r="UY29" s="513"/>
      <c r="UZ29" s="513"/>
      <c r="VA29" s="513"/>
      <c r="VB29" s="513"/>
      <c r="VC29" s="513"/>
      <c r="VD29" s="513"/>
      <c r="VE29" s="513"/>
      <c r="VF29" s="513"/>
      <c r="VG29" s="513"/>
      <c r="VH29" s="513"/>
      <c r="VI29" s="513"/>
      <c r="VJ29" s="513"/>
      <c r="VK29" s="513"/>
      <c r="VL29" s="513"/>
      <c r="VM29" s="513"/>
      <c r="VN29" s="513"/>
      <c r="VO29" s="513"/>
      <c r="VP29" s="513"/>
      <c r="VQ29" s="513"/>
      <c r="VR29" s="513"/>
      <c r="VS29" s="513"/>
      <c r="VT29" s="513"/>
      <c r="VU29" s="513"/>
      <c r="VV29" s="513"/>
      <c r="VW29" s="513"/>
      <c r="VX29" s="513"/>
      <c r="VY29" s="513"/>
      <c r="VZ29" s="513"/>
      <c r="WA29" s="513"/>
      <c r="WB29" s="513"/>
      <c r="WC29" s="513"/>
      <c r="WD29" s="513"/>
      <c r="WE29" s="513"/>
      <c r="WF29" s="513"/>
      <c r="WG29" s="513"/>
      <c r="WH29" s="513"/>
      <c r="WI29" s="513"/>
      <c r="WJ29" s="513"/>
      <c r="WK29" s="513"/>
      <c r="WL29" s="513"/>
      <c r="WM29" s="513"/>
      <c r="WN29" s="513"/>
      <c r="WO29" s="513"/>
      <c r="WP29" s="513"/>
      <c r="WQ29" s="513"/>
      <c r="WR29" s="513"/>
      <c r="WS29" s="513"/>
      <c r="WT29" s="513"/>
      <c r="WU29" s="513"/>
      <c r="WV29" s="513"/>
      <c r="WW29" s="513"/>
      <c r="WX29" s="513"/>
      <c r="WY29" s="513"/>
      <c r="WZ29" s="513"/>
      <c r="XA29" s="513"/>
      <c r="XB29" s="513"/>
      <c r="XC29" s="513"/>
      <c r="XD29" s="513"/>
      <c r="XE29" s="513"/>
      <c r="XF29" s="513"/>
      <c r="XG29" s="513"/>
      <c r="XH29" s="513"/>
      <c r="XI29" s="513"/>
      <c r="XJ29" s="513"/>
      <c r="XK29" s="513"/>
      <c r="XL29" s="513"/>
      <c r="XM29" s="513"/>
      <c r="XN29" s="513"/>
      <c r="XO29" s="513"/>
      <c r="XP29" s="513"/>
      <c r="XQ29" s="513"/>
      <c r="XR29" s="513"/>
      <c r="XS29" s="513"/>
      <c r="XT29" s="513"/>
      <c r="XU29" s="513"/>
      <c r="XV29" s="513"/>
      <c r="XW29" s="513"/>
      <c r="XX29" s="513"/>
      <c r="XY29" s="513"/>
      <c r="XZ29" s="513"/>
      <c r="YA29" s="513"/>
      <c r="YB29" s="513"/>
      <c r="YC29" s="513"/>
      <c r="YD29" s="513"/>
      <c r="YE29" s="513"/>
      <c r="YF29" s="513"/>
      <c r="YG29" s="513"/>
      <c r="YH29" s="513"/>
      <c r="YI29" s="513"/>
      <c r="YJ29" s="513"/>
      <c r="YK29" s="513"/>
      <c r="YL29" s="513"/>
      <c r="YM29" s="513"/>
      <c r="YN29" s="513"/>
      <c r="YO29" s="513"/>
      <c r="YP29" s="513"/>
      <c r="YQ29" s="513"/>
      <c r="YR29" s="513"/>
      <c r="YS29" s="513"/>
      <c r="YT29" s="513"/>
      <c r="YU29" s="513"/>
      <c r="YV29" s="513"/>
      <c r="YW29" s="513"/>
      <c r="YX29" s="513"/>
      <c r="YY29" s="513"/>
      <c r="YZ29" s="513"/>
      <c r="ZA29" s="513"/>
      <c r="ZB29" s="513"/>
      <c r="ZC29" s="513"/>
      <c r="ZD29" s="513"/>
      <c r="ZE29" s="513"/>
      <c r="ZF29" s="513"/>
      <c r="ZG29" s="513"/>
      <c r="ZH29" s="513"/>
      <c r="ZI29" s="513"/>
      <c r="ZJ29" s="513"/>
      <c r="ZK29" s="513"/>
      <c r="ZL29" s="513"/>
      <c r="ZM29" s="513"/>
      <c r="ZN29" s="513"/>
      <c r="ZO29" s="513"/>
      <c r="ZP29" s="513"/>
      <c r="ZQ29" s="513"/>
      <c r="ZR29" s="513"/>
      <c r="ZS29" s="513"/>
      <c r="ZT29" s="513"/>
      <c r="ZU29" s="513"/>
      <c r="ZV29" s="513"/>
      <c r="ZW29" s="513"/>
      <c r="ZX29" s="513"/>
      <c r="ZY29" s="513"/>
      <c r="ZZ29" s="513"/>
      <c r="AAA29" s="513"/>
      <c r="AAB29" s="513"/>
      <c r="AAC29" s="513"/>
      <c r="AAD29" s="513"/>
      <c r="AAE29" s="513"/>
      <c r="AAF29" s="513"/>
      <c r="AAG29" s="513"/>
      <c r="AAH29" s="513"/>
      <c r="AAI29" s="513"/>
      <c r="AAJ29" s="513"/>
      <c r="AAK29" s="513"/>
      <c r="AAL29" s="513"/>
      <c r="AAM29" s="513"/>
      <c r="AAN29" s="513"/>
      <c r="AAO29" s="513"/>
      <c r="AAP29" s="513"/>
      <c r="AAQ29" s="513"/>
      <c r="AAR29" s="513"/>
      <c r="AAS29" s="513"/>
      <c r="AAT29" s="513"/>
      <c r="AAU29" s="513"/>
      <c r="AAV29" s="513"/>
      <c r="AAW29" s="513"/>
      <c r="AAX29" s="513"/>
      <c r="AAY29" s="513"/>
      <c r="AAZ29" s="513"/>
      <c r="ABA29" s="513"/>
      <c r="ABB29" s="513"/>
      <c r="ABC29" s="513"/>
      <c r="ABD29" s="513"/>
      <c r="ABE29" s="513"/>
      <c r="ABF29" s="513"/>
      <c r="ABG29" s="513"/>
      <c r="ABH29" s="513"/>
      <c r="ABI29" s="513"/>
      <c r="ABJ29" s="513"/>
      <c r="ABK29" s="513"/>
      <c r="ABL29" s="513"/>
      <c r="ABM29" s="513"/>
      <c r="ABN29" s="513"/>
      <c r="ABO29" s="513"/>
      <c r="ABP29" s="513"/>
      <c r="ABQ29" s="513"/>
      <c r="ABR29" s="513"/>
      <c r="ABS29" s="513"/>
      <c r="ABT29" s="513"/>
      <c r="ABU29" s="513"/>
      <c r="ABV29" s="513"/>
      <c r="ABW29" s="513"/>
      <c r="ABX29" s="513"/>
      <c r="ABY29" s="513"/>
      <c r="ABZ29" s="513"/>
      <c r="ACA29" s="513"/>
      <c r="ACB29" s="513"/>
      <c r="ACC29" s="513"/>
      <c r="ACD29" s="513"/>
      <c r="ACE29" s="513"/>
      <c r="ACF29" s="513"/>
      <c r="ACG29" s="513"/>
      <c r="ACH29" s="513"/>
      <c r="ACI29" s="513"/>
      <c r="ACJ29" s="513"/>
      <c r="ACK29" s="513"/>
      <c r="ACL29" s="513"/>
      <c r="ACM29" s="513"/>
      <c r="ACN29" s="513"/>
      <c r="ACO29" s="513"/>
      <c r="ACP29" s="513"/>
      <c r="ACQ29" s="513"/>
      <c r="ACR29" s="513"/>
      <c r="ACS29" s="513"/>
      <c r="ACT29" s="513"/>
      <c r="ACU29" s="513"/>
      <c r="ACV29" s="513"/>
      <c r="ACW29" s="513"/>
      <c r="ACX29" s="513"/>
      <c r="ACY29" s="513"/>
      <c r="ACZ29" s="513"/>
      <c r="ADA29" s="513"/>
      <c r="ADB29" s="513"/>
      <c r="ADC29" s="513"/>
      <c r="ADD29" s="513"/>
      <c r="ADE29" s="513"/>
      <c r="ADF29" s="513"/>
      <c r="ADG29" s="513"/>
      <c r="ADH29" s="513"/>
      <c r="ADI29" s="513"/>
      <c r="ADJ29" s="513"/>
      <c r="ADK29" s="513"/>
      <c r="ADL29" s="513"/>
      <c r="ADM29" s="513"/>
      <c r="ADN29" s="513"/>
      <c r="ADO29" s="513"/>
      <c r="ADP29" s="513"/>
      <c r="ADQ29" s="513"/>
      <c r="ADR29" s="513"/>
      <c r="ADS29" s="513"/>
      <c r="ADT29" s="513"/>
      <c r="ADU29" s="513"/>
      <c r="ADV29" s="513"/>
      <c r="ADW29" s="513"/>
      <c r="ADX29" s="513"/>
      <c r="ADY29" s="513"/>
      <c r="ADZ29" s="513"/>
      <c r="AEA29" s="513"/>
      <c r="AEB29" s="513"/>
      <c r="AEC29" s="513"/>
      <c r="AED29" s="513"/>
      <c r="AEE29" s="513"/>
      <c r="AEF29" s="513"/>
      <c r="AEG29" s="513"/>
      <c r="AEH29" s="513"/>
      <c r="AEI29" s="513"/>
      <c r="AEJ29" s="513"/>
      <c r="AEK29" s="513"/>
      <c r="AEL29" s="513"/>
      <c r="AEM29" s="513"/>
      <c r="AEN29" s="513"/>
      <c r="AEO29" s="513"/>
      <c r="AEP29" s="513"/>
      <c r="AEQ29" s="513"/>
      <c r="AER29" s="513"/>
      <c r="AES29" s="513"/>
      <c r="AET29" s="513"/>
      <c r="AEU29" s="513"/>
      <c r="AEV29" s="513"/>
      <c r="AEW29" s="513"/>
      <c r="AEX29" s="513"/>
      <c r="AEY29" s="513"/>
      <c r="AEZ29" s="513"/>
      <c r="AFA29" s="513"/>
      <c r="AFB29" s="513"/>
      <c r="AFC29" s="513"/>
      <c r="AFD29" s="513"/>
      <c r="AFE29" s="513"/>
      <c r="AFF29" s="513"/>
      <c r="AFG29" s="513"/>
      <c r="AFH29" s="513"/>
      <c r="AFI29" s="513"/>
      <c r="AFJ29" s="513"/>
      <c r="AFK29" s="513"/>
      <c r="AFL29" s="513"/>
      <c r="AFM29" s="513"/>
      <c r="AFN29" s="513"/>
      <c r="AFO29" s="513"/>
      <c r="AFP29" s="513"/>
      <c r="AFQ29" s="513"/>
      <c r="AFR29" s="513"/>
      <c r="AFS29" s="513"/>
      <c r="AFT29" s="513"/>
      <c r="AFU29" s="513"/>
      <c r="AFV29" s="513"/>
      <c r="AFW29" s="513"/>
      <c r="AFX29" s="513"/>
      <c r="AFY29" s="513"/>
      <c r="AFZ29" s="513"/>
      <c r="AGA29" s="513"/>
      <c r="AGB29" s="513"/>
      <c r="AGC29" s="513"/>
      <c r="AGD29" s="513"/>
      <c r="AGE29" s="513"/>
      <c r="AGF29" s="513"/>
      <c r="AGG29" s="513"/>
      <c r="AGH29" s="513"/>
      <c r="AGI29" s="513"/>
      <c r="AGJ29" s="513"/>
      <c r="AGK29" s="513"/>
      <c r="AGL29" s="513"/>
      <c r="AGM29" s="513"/>
      <c r="AGN29" s="513"/>
      <c r="AGO29" s="513"/>
      <c r="AGP29" s="513"/>
      <c r="AGQ29" s="513"/>
      <c r="AGR29" s="513"/>
      <c r="AGS29" s="513"/>
      <c r="AGT29" s="513"/>
      <c r="AGU29" s="513"/>
      <c r="AGV29" s="513"/>
      <c r="AGW29" s="513"/>
      <c r="AGX29" s="513"/>
      <c r="AGY29" s="513"/>
      <c r="AGZ29" s="513"/>
      <c r="AHA29" s="513"/>
      <c r="AHB29" s="513"/>
      <c r="AHC29" s="513"/>
      <c r="AHD29" s="513"/>
      <c r="AHE29" s="513"/>
      <c r="AHF29" s="513"/>
      <c r="AHG29" s="513"/>
      <c r="AHH29" s="513"/>
      <c r="AHI29" s="513"/>
      <c r="AHJ29" s="513"/>
      <c r="AHK29" s="513"/>
      <c r="AHL29" s="513"/>
      <c r="AHM29" s="513"/>
      <c r="AHN29" s="513"/>
      <c r="AHO29" s="513"/>
      <c r="AHP29" s="513"/>
      <c r="AHQ29" s="513"/>
      <c r="AHR29" s="513"/>
      <c r="AHS29" s="513"/>
      <c r="AHT29" s="513"/>
      <c r="AHU29" s="513"/>
      <c r="AHV29" s="513"/>
      <c r="AHW29" s="513"/>
      <c r="AHX29" s="513"/>
      <c r="AHY29" s="513"/>
      <c r="AHZ29" s="513"/>
      <c r="AIA29" s="513"/>
      <c r="AIB29" s="513"/>
      <c r="AIC29" s="513"/>
      <c r="AID29" s="513"/>
      <c r="AIE29" s="513"/>
      <c r="AIF29" s="513"/>
      <c r="AIG29" s="513"/>
      <c r="AIH29" s="513"/>
      <c r="AII29" s="513"/>
      <c r="AIJ29" s="513"/>
      <c r="AIK29" s="513"/>
      <c r="AIL29" s="513"/>
      <c r="AIM29" s="513"/>
      <c r="AIN29" s="513"/>
      <c r="AIO29" s="513"/>
      <c r="AIP29" s="513"/>
      <c r="AIQ29" s="513"/>
      <c r="AIR29" s="513"/>
      <c r="AIS29" s="513"/>
      <c r="AIT29" s="513"/>
      <c r="AIU29" s="513"/>
      <c r="AIV29" s="513"/>
      <c r="AIW29" s="513"/>
      <c r="AIX29" s="513"/>
      <c r="AIY29" s="513"/>
      <c r="AIZ29" s="513"/>
      <c r="AJA29" s="513"/>
      <c r="AJB29" s="513"/>
      <c r="AJC29" s="513"/>
      <c r="AJD29" s="513"/>
      <c r="AJE29" s="513"/>
      <c r="AJF29" s="513"/>
      <c r="AJG29" s="513"/>
      <c r="AJH29" s="513"/>
      <c r="AJI29" s="513"/>
      <c r="AJJ29" s="513"/>
      <c r="AJK29" s="513"/>
      <c r="AJL29" s="513"/>
      <c r="AJM29" s="513"/>
      <c r="AJN29" s="513"/>
      <c r="AJO29" s="513"/>
      <c r="AJP29" s="513"/>
      <c r="AJQ29" s="513"/>
      <c r="AJR29" s="513"/>
      <c r="AJS29" s="513"/>
      <c r="AJT29" s="513"/>
      <c r="AJU29" s="513"/>
      <c r="AJV29" s="513"/>
      <c r="AJW29" s="513"/>
      <c r="AJX29" s="513"/>
      <c r="AJY29" s="513"/>
      <c r="AJZ29" s="513"/>
      <c r="AKA29" s="513"/>
      <c r="AKB29" s="513"/>
      <c r="AKC29" s="513"/>
      <c r="AKD29" s="513"/>
      <c r="AKE29" s="513"/>
    </row>
    <row r="30" spans="1:967" s="8" customFormat="1" ht="22.5" customHeight="1">
      <c r="A30" s="511">
        <f t="shared" si="2"/>
        <v>25</v>
      </c>
      <c r="B30" s="446"/>
      <c r="C30" s="79" t="s">
        <v>1635</v>
      </c>
      <c r="D30" s="61" t="s">
        <v>1636</v>
      </c>
      <c r="E30" s="41" t="s">
        <v>46</v>
      </c>
      <c r="F30" s="61" t="s">
        <v>1639</v>
      </c>
      <c r="G30" s="512" t="s">
        <v>1638</v>
      </c>
      <c r="H30" s="193">
        <v>30</v>
      </c>
      <c r="I30" s="43"/>
      <c r="J30" s="43">
        <f t="shared" si="0"/>
        <v>0</v>
      </c>
      <c r="K30" s="44">
        <v>0.08</v>
      </c>
      <c r="L30" s="267">
        <f t="shared" si="1"/>
        <v>0</v>
      </c>
    </row>
    <row r="31" spans="1:967" s="8" customFormat="1" ht="22.5" customHeight="1">
      <c r="A31" s="511">
        <f t="shared" si="2"/>
        <v>26</v>
      </c>
      <c r="B31" s="446"/>
      <c r="C31" s="79" t="s">
        <v>1640</v>
      </c>
      <c r="D31" s="61" t="s">
        <v>1641</v>
      </c>
      <c r="E31" s="41" t="s">
        <v>17</v>
      </c>
      <c r="F31" s="61" t="s">
        <v>21</v>
      </c>
      <c r="G31" s="61" t="s">
        <v>118</v>
      </c>
      <c r="H31" s="193">
        <v>100</v>
      </c>
      <c r="I31" s="43"/>
      <c r="J31" s="43">
        <f t="shared" si="0"/>
        <v>0</v>
      </c>
      <c r="K31" s="44">
        <v>0.08</v>
      </c>
      <c r="L31" s="267">
        <f t="shared" si="1"/>
        <v>0</v>
      </c>
    </row>
    <row r="32" spans="1:967" s="8" customFormat="1" ht="22.5" customHeight="1">
      <c r="A32" s="511">
        <f t="shared" si="2"/>
        <v>27</v>
      </c>
      <c r="B32" s="446"/>
      <c r="C32" s="79" t="s">
        <v>1642</v>
      </c>
      <c r="D32" s="61" t="s">
        <v>1643</v>
      </c>
      <c r="E32" s="41" t="s">
        <v>35</v>
      </c>
      <c r="F32" s="61" t="s">
        <v>1644</v>
      </c>
      <c r="G32" s="61" t="s">
        <v>31</v>
      </c>
      <c r="H32" s="193">
        <v>1</v>
      </c>
      <c r="I32" s="43"/>
      <c r="J32" s="43">
        <f t="shared" si="0"/>
        <v>0</v>
      </c>
      <c r="K32" s="44">
        <v>0.08</v>
      </c>
      <c r="L32" s="267">
        <f t="shared" si="1"/>
        <v>0</v>
      </c>
    </row>
    <row r="33" spans="1:12" s="8" customFormat="1" ht="22.5" customHeight="1">
      <c r="A33" s="511">
        <f t="shared" si="2"/>
        <v>28</v>
      </c>
      <c r="B33" s="446"/>
      <c r="C33" s="85" t="s">
        <v>1642</v>
      </c>
      <c r="D33" s="61" t="s">
        <v>1643</v>
      </c>
      <c r="E33" s="41" t="s">
        <v>8</v>
      </c>
      <c r="F33" s="61" t="s">
        <v>11</v>
      </c>
      <c r="G33" s="61" t="s">
        <v>31</v>
      </c>
      <c r="H33" s="193">
        <v>1</v>
      </c>
      <c r="I33" s="43"/>
      <c r="J33" s="43">
        <f t="shared" si="0"/>
        <v>0</v>
      </c>
      <c r="K33" s="44">
        <v>0.08</v>
      </c>
      <c r="L33" s="267">
        <f t="shared" si="1"/>
        <v>0</v>
      </c>
    </row>
    <row r="34" spans="1:12" ht="22.5" customHeight="1">
      <c r="A34" s="256" t="s">
        <v>150</v>
      </c>
      <c r="B34" s="256" t="s">
        <v>150</v>
      </c>
      <c r="C34" s="257" t="s">
        <v>150</v>
      </c>
      <c r="D34" s="257" t="s">
        <v>151</v>
      </c>
      <c r="E34" s="258" t="s">
        <v>150</v>
      </c>
      <c r="F34" s="258" t="s">
        <v>150</v>
      </c>
      <c r="G34" s="256" t="s">
        <v>150</v>
      </c>
      <c r="H34" s="256" t="s">
        <v>150</v>
      </c>
      <c r="I34" s="259" t="s">
        <v>150</v>
      </c>
      <c r="J34" s="260">
        <f>SUM(J6:J33)</f>
        <v>0</v>
      </c>
      <c r="K34" s="261" t="s">
        <v>150</v>
      </c>
      <c r="L34" s="260">
        <f>SUM(L6:L33)</f>
        <v>0</v>
      </c>
    </row>
    <row r="35" spans="1:12" ht="22.5" customHeight="1">
      <c r="A35" s="241"/>
      <c r="B35" s="241"/>
      <c r="C35" s="241"/>
      <c r="D35" s="241"/>
      <c r="E35" s="242"/>
      <c r="F35" s="242"/>
      <c r="G35" s="241"/>
      <c r="H35" s="243"/>
      <c r="I35" s="244"/>
      <c r="J35" s="244"/>
      <c r="K35" s="241"/>
      <c r="L35" s="244"/>
    </row>
    <row r="36" spans="1:12" ht="22.5" customHeight="1">
      <c r="A36" s="241"/>
      <c r="B36" s="241"/>
      <c r="C36" s="204" t="s">
        <v>319</v>
      </c>
      <c r="D36" s="220"/>
      <c r="E36" s="242"/>
      <c r="F36" s="242"/>
      <c r="G36" s="241"/>
      <c r="H36" s="243"/>
      <c r="I36" s="244"/>
      <c r="J36" s="244"/>
      <c r="K36" s="241"/>
      <c r="L36" s="244"/>
    </row>
    <row r="37" spans="1:12" ht="22.5" customHeight="1">
      <c r="A37" s="241"/>
      <c r="B37" s="127"/>
      <c r="C37" s="127" t="s">
        <v>445</v>
      </c>
      <c r="D37" s="220"/>
      <c r="E37" s="242"/>
      <c r="F37" s="242"/>
      <c r="G37" s="241"/>
      <c r="H37" s="243"/>
      <c r="I37" s="244"/>
      <c r="J37" s="244"/>
      <c r="K37" s="241"/>
      <c r="L37" s="244"/>
    </row>
    <row r="38" spans="1:12" ht="22.5" customHeight="1">
      <c r="A38" s="241"/>
      <c r="B38" s="127"/>
      <c r="C38" s="127" t="s">
        <v>320</v>
      </c>
      <c r="D38" s="220"/>
      <c r="E38" s="242"/>
      <c r="F38" s="242"/>
      <c r="G38" s="241"/>
      <c r="H38" s="243"/>
      <c r="I38" s="244"/>
      <c r="J38" s="244"/>
      <c r="K38" s="241"/>
      <c r="L38" s="244"/>
    </row>
    <row r="39" spans="1:12" ht="22.5" customHeight="1">
      <c r="A39" s="241"/>
      <c r="B39" s="127"/>
      <c r="C39" s="127" t="s">
        <v>321</v>
      </c>
      <c r="D39" s="220"/>
      <c r="E39" s="242"/>
      <c r="F39" s="242"/>
      <c r="G39" s="241"/>
      <c r="H39" s="243"/>
      <c r="I39" s="244"/>
      <c r="J39" s="244"/>
      <c r="K39" s="241"/>
      <c r="L39" s="244"/>
    </row>
    <row r="40" spans="1:12" ht="22.5" customHeight="1">
      <c r="A40" s="241"/>
      <c r="B40" s="241"/>
      <c r="C40" s="127" t="s">
        <v>1351</v>
      </c>
      <c r="D40" s="220"/>
      <c r="E40" s="242"/>
      <c r="F40" s="242"/>
      <c r="G40" s="241"/>
      <c r="H40" s="243"/>
      <c r="I40" s="244"/>
      <c r="J40" s="244"/>
      <c r="K40" s="241"/>
      <c r="L40" s="244"/>
    </row>
    <row r="41" spans="1:12" ht="22.5" customHeight="1">
      <c r="B41" s="205"/>
      <c r="C41" s="126" t="s">
        <v>606</v>
      </c>
      <c r="D41" s="220"/>
    </row>
    <row r="42" spans="1:12" ht="22.5" customHeight="1">
      <c r="B42" s="205"/>
      <c r="C42" s="126" t="s">
        <v>1347</v>
      </c>
      <c r="D42" s="262"/>
    </row>
    <row r="43" spans="1:12" ht="22.5" customHeight="1">
      <c r="B43" s="205"/>
      <c r="C43" s="204"/>
      <c r="D43" s="220"/>
    </row>
    <row r="44" spans="1:12" ht="22.5" customHeight="1">
      <c r="B44" s="264"/>
      <c r="C44" s="205"/>
      <c r="D44" s="206"/>
    </row>
    <row r="45" spans="1:12" ht="22.5" customHeight="1">
      <c r="C45" s="205"/>
      <c r="D45" s="206"/>
    </row>
    <row r="46" spans="1:12" ht="22.5" customHeight="1">
      <c r="C46" s="205"/>
      <c r="D46" s="206"/>
    </row>
    <row r="47" spans="1:12" ht="22.5" customHeight="1">
      <c r="C47" s="205"/>
      <c r="D47" s="206"/>
    </row>
    <row r="48" spans="1:12" ht="22.5" customHeight="1">
      <c r="C48" s="205"/>
      <c r="D48" s="207"/>
    </row>
  </sheetData>
  <conditionalFormatting sqref="H5:H27 H29:H33">
    <cfRule type="cellIs" dxfId="23" priority="111" operator="lessThan">
      <formula>0</formula>
    </cfRule>
    <cfRule type="cellIs" dxfId="22" priority="112" operator="lessThan">
      <formula>0</formula>
    </cfRule>
  </conditionalFormatting>
  <conditionalFormatting sqref="H28">
    <cfRule type="cellIs" dxfId="21" priority="1" operator="lessThan">
      <formula>0</formula>
    </cfRule>
    <cfRule type="cellIs" dxfId="20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Arkusz18">
    <tabColor theme="3" tint="0.59999389629810485"/>
    <pageSetUpPr fitToPage="1"/>
  </sheetPr>
  <dimension ref="A1:L54"/>
  <sheetViews>
    <sheetView topLeftCell="A43" zoomScale="102" zoomScaleNormal="102" workbookViewId="0">
      <selection activeCell="A50" sqref="A50:XFD55"/>
    </sheetView>
  </sheetViews>
  <sheetFormatPr defaultColWidth="10.7109375" defaultRowHeight="12.75"/>
  <cols>
    <col min="1" max="3" width="10.7109375" style="1"/>
    <col min="4" max="4" width="13.28515625" style="8" customWidth="1"/>
    <col min="5" max="5" width="10.7109375" style="8"/>
    <col min="6" max="8" width="10.7109375" style="1"/>
    <col min="9" max="9" width="10.7109375" style="5"/>
    <col min="10" max="16384" width="10.7109375" style="1"/>
  </cols>
  <sheetData>
    <row r="1" spans="1:12">
      <c r="A1" s="238"/>
      <c r="B1" s="223" t="s">
        <v>607</v>
      </c>
      <c r="C1" s="240" t="str">
        <f ca="1">MID(CELL("nazwa_pliku",C1),FIND("]",CELL("nazwa_pliku",C1),1)+1,100)</f>
        <v>32</v>
      </c>
      <c r="D1" s="303"/>
      <c r="E1" s="303"/>
      <c r="F1" s="277"/>
      <c r="G1" s="277"/>
      <c r="H1" s="277"/>
      <c r="I1" s="278"/>
      <c r="J1" s="245" t="s">
        <v>518</v>
      </c>
      <c r="K1" s="277"/>
      <c r="L1" s="278"/>
    </row>
    <row r="2" spans="1:12">
      <c r="A2" s="279"/>
      <c r="B2" s="223"/>
      <c r="C2" s="276"/>
      <c r="D2" s="303"/>
      <c r="E2" s="303"/>
      <c r="F2" s="277"/>
      <c r="G2" s="277"/>
      <c r="H2" s="277"/>
      <c r="I2" s="278"/>
      <c r="J2" s="278"/>
      <c r="K2" s="277"/>
      <c r="L2" s="278"/>
    </row>
    <row r="3" spans="1:12">
      <c r="A3" s="280"/>
      <c r="B3" s="280"/>
      <c r="C3" s="280"/>
      <c r="D3" s="49"/>
      <c r="E3" s="308"/>
      <c r="F3" s="280"/>
      <c r="G3" s="223"/>
      <c r="H3" s="280"/>
      <c r="I3" s="280"/>
      <c r="J3" s="280"/>
      <c r="K3" s="280"/>
      <c r="L3" s="280"/>
    </row>
    <row r="4" spans="1:12">
      <c r="A4" s="281"/>
      <c r="B4" s="281"/>
      <c r="C4" s="281"/>
      <c r="D4" s="304"/>
      <c r="E4" s="304"/>
      <c r="F4" s="281"/>
      <c r="G4" s="281"/>
      <c r="H4" s="281"/>
      <c r="I4" s="281"/>
      <c r="J4" s="281"/>
      <c r="K4" s="281"/>
      <c r="L4" s="281"/>
    </row>
    <row r="5" spans="1:12" s="3" customFormat="1" ht="63.75">
      <c r="A5" s="247" t="s">
        <v>152</v>
      </c>
      <c r="B5" s="247" t="s">
        <v>1596</v>
      </c>
      <c r="C5" s="248" t="s">
        <v>0</v>
      </c>
      <c r="D5" s="36" t="s">
        <v>1</v>
      </c>
      <c r="E5" s="38" t="s">
        <v>2</v>
      </c>
      <c r="F5" s="247" t="s">
        <v>3</v>
      </c>
      <c r="G5" s="250" t="s">
        <v>1294</v>
      </c>
      <c r="H5" s="251" t="s">
        <v>1295</v>
      </c>
      <c r="I5" s="252" t="s">
        <v>1655</v>
      </c>
      <c r="J5" s="252" t="s">
        <v>5</v>
      </c>
      <c r="K5" s="247" t="s">
        <v>608</v>
      </c>
      <c r="L5" s="252" t="s">
        <v>609</v>
      </c>
    </row>
    <row r="6" spans="1:12" ht="48">
      <c r="A6" s="171">
        <v>1</v>
      </c>
      <c r="B6" s="171"/>
      <c r="C6" s="171" t="s">
        <v>322</v>
      </c>
      <c r="D6" s="98" t="s">
        <v>323</v>
      </c>
      <c r="E6" s="98" t="s">
        <v>324</v>
      </c>
      <c r="F6" s="171"/>
      <c r="G6" s="171" t="s">
        <v>325</v>
      </c>
      <c r="H6" s="282">
        <v>100</v>
      </c>
      <c r="I6" s="281"/>
      <c r="J6" s="283">
        <f>H6*I6</f>
        <v>0</v>
      </c>
      <c r="K6" s="284">
        <v>0.08</v>
      </c>
      <c r="L6" s="283">
        <f>J6*K6+J6</f>
        <v>0</v>
      </c>
    </row>
    <row r="7" spans="1:12" ht="48">
      <c r="A7" s="171">
        <f>A6+1</f>
        <v>2</v>
      </c>
      <c r="B7" s="171"/>
      <c r="C7" s="171" t="s">
        <v>322</v>
      </c>
      <c r="D7" s="98" t="s">
        <v>323</v>
      </c>
      <c r="E7" s="98" t="s">
        <v>324</v>
      </c>
      <c r="F7" s="171"/>
      <c r="G7" s="171" t="s">
        <v>326</v>
      </c>
      <c r="H7" s="282">
        <v>3200</v>
      </c>
      <c r="I7" s="281"/>
      <c r="J7" s="283">
        <f t="shared" ref="J7:J37" si="0">H7*I7</f>
        <v>0</v>
      </c>
      <c r="K7" s="284">
        <v>0.08</v>
      </c>
      <c r="L7" s="283">
        <f t="shared" ref="L7:L37" si="1">J7*K7+J7</f>
        <v>0</v>
      </c>
    </row>
    <row r="8" spans="1:12" ht="48">
      <c r="A8" s="171">
        <f t="shared" ref="A8:A37" si="2">A7+1</f>
        <v>3</v>
      </c>
      <c r="B8" s="171"/>
      <c r="C8" s="171" t="s">
        <v>327</v>
      </c>
      <c r="D8" s="98" t="s">
        <v>1319</v>
      </c>
      <c r="E8" s="98" t="s">
        <v>328</v>
      </c>
      <c r="F8" s="266"/>
      <c r="G8" s="266" t="s">
        <v>45</v>
      </c>
      <c r="H8" s="261">
        <v>18000</v>
      </c>
      <c r="I8" s="281"/>
      <c r="J8" s="283">
        <f t="shared" si="0"/>
        <v>0</v>
      </c>
      <c r="K8" s="284">
        <v>0.08</v>
      </c>
      <c r="L8" s="283">
        <f t="shared" si="1"/>
        <v>0</v>
      </c>
    </row>
    <row r="9" spans="1:12" ht="48">
      <c r="A9" s="171">
        <f t="shared" si="2"/>
        <v>4</v>
      </c>
      <c r="B9" s="171"/>
      <c r="C9" s="171" t="s">
        <v>327</v>
      </c>
      <c r="D9" s="98" t="s">
        <v>1319</v>
      </c>
      <c r="E9" s="98" t="s">
        <v>328</v>
      </c>
      <c r="F9" s="266"/>
      <c r="G9" s="266" t="s">
        <v>325</v>
      </c>
      <c r="H9" s="261">
        <v>3500</v>
      </c>
      <c r="I9" s="281"/>
      <c r="J9" s="283">
        <f t="shared" si="0"/>
        <v>0</v>
      </c>
      <c r="K9" s="284">
        <v>0.08</v>
      </c>
      <c r="L9" s="283">
        <f t="shared" si="1"/>
        <v>0</v>
      </c>
    </row>
    <row r="10" spans="1:12" ht="48">
      <c r="A10" s="171">
        <f t="shared" si="2"/>
        <v>5</v>
      </c>
      <c r="B10" s="171"/>
      <c r="C10" s="171" t="s">
        <v>327</v>
      </c>
      <c r="D10" s="98" t="s">
        <v>1319</v>
      </c>
      <c r="E10" s="98" t="s">
        <v>328</v>
      </c>
      <c r="F10" s="266"/>
      <c r="G10" s="266" t="s">
        <v>326</v>
      </c>
      <c r="H10" s="261">
        <v>14000</v>
      </c>
      <c r="I10" s="281"/>
      <c r="J10" s="283">
        <f t="shared" si="0"/>
        <v>0</v>
      </c>
      <c r="K10" s="284">
        <v>0.08</v>
      </c>
      <c r="L10" s="283">
        <f t="shared" si="1"/>
        <v>0</v>
      </c>
    </row>
    <row r="11" spans="1:12" ht="48">
      <c r="A11" s="171">
        <f t="shared" si="2"/>
        <v>6</v>
      </c>
      <c r="B11" s="171"/>
      <c r="C11" s="171" t="s">
        <v>327</v>
      </c>
      <c r="D11" s="98" t="s">
        <v>1319</v>
      </c>
      <c r="E11" s="98" t="s">
        <v>324</v>
      </c>
      <c r="F11" s="266"/>
      <c r="G11" s="266" t="s">
        <v>329</v>
      </c>
      <c r="H11" s="261">
        <v>600</v>
      </c>
      <c r="I11" s="281"/>
      <c r="J11" s="283">
        <f t="shared" si="0"/>
        <v>0</v>
      </c>
      <c r="K11" s="284">
        <v>0.08</v>
      </c>
      <c r="L11" s="283">
        <f t="shared" si="1"/>
        <v>0</v>
      </c>
    </row>
    <row r="12" spans="1:12" ht="38.450000000000003" customHeight="1">
      <c r="A12" s="171">
        <f t="shared" si="2"/>
        <v>7</v>
      </c>
      <c r="B12" s="171"/>
      <c r="C12" s="171" t="s">
        <v>327</v>
      </c>
      <c r="D12" s="98" t="s">
        <v>1319</v>
      </c>
      <c r="E12" s="98" t="s">
        <v>330</v>
      </c>
      <c r="F12" s="266"/>
      <c r="G12" s="266" t="s">
        <v>331</v>
      </c>
      <c r="H12" s="261">
        <v>300</v>
      </c>
      <c r="I12" s="281"/>
      <c r="J12" s="283">
        <f t="shared" si="0"/>
        <v>0</v>
      </c>
      <c r="K12" s="284">
        <v>0.08</v>
      </c>
      <c r="L12" s="283">
        <f t="shared" si="1"/>
        <v>0</v>
      </c>
    </row>
    <row r="13" spans="1:12" ht="48">
      <c r="A13" s="171">
        <f t="shared" si="2"/>
        <v>8</v>
      </c>
      <c r="B13" s="171"/>
      <c r="C13" s="171" t="s">
        <v>332</v>
      </c>
      <c r="D13" s="98" t="s">
        <v>1320</v>
      </c>
      <c r="E13" s="98" t="s">
        <v>328</v>
      </c>
      <c r="F13" s="266"/>
      <c r="G13" s="266" t="s">
        <v>45</v>
      </c>
      <c r="H13" s="261">
        <v>400</v>
      </c>
      <c r="I13" s="281"/>
      <c r="J13" s="283">
        <f t="shared" si="0"/>
        <v>0</v>
      </c>
      <c r="K13" s="284">
        <v>0.08</v>
      </c>
      <c r="L13" s="283">
        <f t="shared" si="1"/>
        <v>0</v>
      </c>
    </row>
    <row r="14" spans="1:12" ht="57.6" customHeight="1">
      <c r="A14" s="171">
        <f t="shared" si="2"/>
        <v>9</v>
      </c>
      <c r="B14" s="171"/>
      <c r="C14" s="171" t="s">
        <v>332</v>
      </c>
      <c r="D14" s="98" t="s">
        <v>1320</v>
      </c>
      <c r="E14" s="98" t="s">
        <v>328</v>
      </c>
      <c r="F14" s="266"/>
      <c r="G14" s="266" t="s">
        <v>325</v>
      </c>
      <c r="H14" s="261">
        <v>450</v>
      </c>
      <c r="I14" s="281"/>
      <c r="J14" s="283">
        <f t="shared" si="0"/>
        <v>0</v>
      </c>
      <c r="K14" s="284">
        <v>0.08</v>
      </c>
      <c r="L14" s="283">
        <f t="shared" si="1"/>
        <v>0</v>
      </c>
    </row>
    <row r="15" spans="1:12" ht="48">
      <c r="A15" s="171">
        <f t="shared" si="2"/>
        <v>10</v>
      </c>
      <c r="B15" s="171"/>
      <c r="C15" s="171" t="s">
        <v>332</v>
      </c>
      <c r="D15" s="98" t="s">
        <v>1320</v>
      </c>
      <c r="E15" s="98" t="s">
        <v>328</v>
      </c>
      <c r="F15" s="266"/>
      <c r="G15" s="266" t="s">
        <v>326</v>
      </c>
      <c r="H15" s="261">
        <v>2400</v>
      </c>
      <c r="I15" s="281"/>
      <c r="J15" s="283">
        <f t="shared" si="0"/>
        <v>0</v>
      </c>
      <c r="K15" s="284">
        <v>0.08</v>
      </c>
      <c r="L15" s="283">
        <f t="shared" si="1"/>
        <v>0</v>
      </c>
    </row>
    <row r="16" spans="1:12" ht="48">
      <c r="A16" s="171">
        <f t="shared" si="2"/>
        <v>11</v>
      </c>
      <c r="B16" s="171"/>
      <c r="C16" s="171" t="s">
        <v>333</v>
      </c>
      <c r="D16" s="98" t="s">
        <v>1321</v>
      </c>
      <c r="E16" s="98" t="s">
        <v>324</v>
      </c>
      <c r="F16" s="266"/>
      <c r="G16" s="266" t="s">
        <v>45</v>
      </c>
      <c r="H16" s="261">
        <v>60</v>
      </c>
      <c r="I16" s="281"/>
      <c r="J16" s="283">
        <f t="shared" si="0"/>
        <v>0</v>
      </c>
      <c r="K16" s="284">
        <v>0.08</v>
      </c>
      <c r="L16" s="283">
        <f t="shared" si="1"/>
        <v>0</v>
      </c>
    </row>
    <row r="17" spans="1:12" ht="48">
      <c r="A17" s="171">
        <f t="shared" si="2"/>
        <v>12</v>
      </c>
      <c r="B17" s="171"/>
      <c r="C17" s="171" t="s">
        <v>334</v>
      </c>
      <c r="D17" s="98" t="s">
        <v>1321</v>
      </c>
      <c r="E17" s="98" t="s">
        <v>324</v>
      </c>
      <c r="F17" s="266"/>
      <c r="G17" s="266" t="s">
        <v>325</v>
      </c>
      <c r="H17" s="261">
        <v>30</v>
      </c>
      <c r="I17" s="281"/>
      <c r="J17" s="283">
        <f t="shared" si="0"/>
        <v>0</v>
      </c>
      <c r="K17" s="284">
        <v>0.08</v>
      </c>
      <c r="L17" s="283">
        <f t="shared" si="1"/>
        <v>0</v>
      </c>
    </row>
    <row r="18" spans="1:12" ht="48">
      <c r="A18" s="171">
        <f t="shared" si="2"/>
        <v>13</v>
      </c>
      <c r="B18" s="171"/>
      <c r="C18" s="171" t="s">
        <v>334</v>
      </c>
      <c r="D18" s="98" t="s">
        <v>1321</v>
      </c>
      <c r="E18" s="98" t="s">
        <v>324</v>
      </c>
      <c r="F18" s="266"/>
      <c r="G18" s="266" t="s">
        <v>326</v>
      </c>
      <c r="H18" s="261">
        <v>240</v>
      </c>
      <c r="I18" s="281"/>
      <c r="J18" s="283">
        <f t="shared" si="0"/>
        <v>0</v>
      </c>
      <c r="K18" s="284">
        <v>0.08</v>
      </c>
      <c r="L18" s="283">
        <f t="shared" si="1"/>
        <v>0</v>
      </c>
    </row>
    <row r="19" spans="1:12" ht="48">
      <c r="A19" s="171">
        <f t="shared" si="2"/>
        <v>14</v>
      </c>
      <c r="B19" s="171"/>
      <c r="C19" s="171" t="s">
        <v>335</v>
      </c>
      <c r="D19" s="98" t="s">
        <v>1322</v>
      </c>
      <c r="E19" s="98" t="s">
        <v>324</v>
      </c>
      <c r="F19" s="266"/>
      <c r="G19" s="266" t="s">
        <v>325</v>
      </c>
      <c r="H19" s="261">
        <v>30</v>
      </c>
      <c r="I19" s="281"/>
      <c r="J19" s="283">
        <f t="shared" si="0"/>
        <v>0</v>
      </c>
      <c r="K19" s="284">
        <v>0.08</v>
      </c>
      <c r="L19" s="283">
        <f t="shared" si="1"/>
        <v>0</v>
      </c>
    </row>
    <row r="20" spans="1:12" ht="48">
      <c r="A20" s="171">
        <f t="shared" si="2"/>
        <v>15</v>
      </c>
      <c r="B20" s="171"/>
      <c r="C20" s="171" t="s">
        <v>335</v>
      </c>
      <c r="D20" s="98" t="s">
        <v>1322</v>
      </c>
      <c r="E20" s="98" t="s">
        <v>324</v>
      </c>
      <c r="F20" s="266"/>
      <c r="G20" s="266" t="s">
        <v>326</v>
      </c>
      <c r="H20" s="261">
        <v>30</v>
      </c>
      <c r="I20" s="281"/>
      <c r="J20" s="283">
        <f t="shared" si="0"/>
        <v>0</v>
      </c>
      <c r="K20" s="284">
        <v>0.08</v>
      </c>
      <c r="L20" s="283">
        <f t="shared" si="1"/>
        <v>0</v>
      </c>
    </row>
    <row r="21" spans="1:12" ht="63.75">
      <c r="A21" s="171">
        <f t="shared" si="2"/>
        <v>16</v>
      </c>
      <c r="B21" s="171"/>
      <c r="C21" s="285" t="s">
        <v>336</v>
      </c>
      <c r="D21" s="98" t="s">
        <v>1323</v>
      </c>
      <c r="E21" s="98" t="s">
        <v>324</v>
      </c>
      <c r="F21" s="266"/>
      <c r="G21" s="266" t="s">
        <v>325</v>
      </c>
      <c r="H21" s="261">
        <v>160</v>
      </c>
      <c r="I21" s="281"/>
      <c r="J21" s="283">
        <f t="shared" si="0"/>
        <v>0</v>
      </c>
      <c r="K21" s="284">
        <v>0.08</v>
      </c>
      <c r="L21" s="283">
        <f t="shared" si="1"/>
        <v>0</v>
      </c>
    </row>
    <row r="22" spans="1:12" ht="63.75">
      <c r="A22" s="171">
        <f t="shared" si="2"/>
        <v>17</v>
      </c>
      <c r="B22" s="171"/>
      <c r="C22" s="285" t="s">
        <v>336</v>
      </c>
      <c r="D22" s="98" t="s">
        <v>1323</v>
      </c>
      <c r="E22" s="98" t="s">
        <v>324</v>
      </c>
      <c r="F22" s="266"/>
      <c r="G22" s="266" t="s">
        <v>326</v>
      </c>
      <c r="H22" s="261">
        <v>120</v>
      </c>
      <c r="I22" s="281"/>
      <c r="J22" s="283">
        <f t="shared" si="0"/>
        <v>0</v>
      </c>
      <c r="K22" s="284">
        <v>0.08</v>
      </c>
      <c r="L22" s="283">
        <f t="shared" si="1"/>
        <v>0</v>
      </c>
    </row>
    <row r="23" spans="1:12" ht="63.75">
      <c r="A23" s="171">
        <f t="shared" si="2"/>
        <v>18</v>
      </c>
      <c r="B23" s="171"/>
      <c r="C23" s="285" t="s">
        <v>336</v>
      </c>
      <c r="D23" s="98" t="s">
        <v>1324</v>
      </c>
      <c r="E23" s="98" t="s">
        <v>324</v>
      </c>
      <c r="F23" s="266"/>
      <c r="G23" s="266" t="s">
        <v>325</v>
      </c>
      <c r="H23" s="261">
        <v>200</v>
      </c>
      <c r="I23" s="281"/>
      <c r="J23" s="283">
        <f t="shared" si="0"/>
        <v>0</v>
      </c>
      <c r="K23" s="284">
        <v>0.08</v>
      </c>
      <c r="L23" s="283">
        <f t="shared" si="1"/>
        <v>0</v>
      </c>
    </row>
    <row r="24" spans="1:12" ht="63.75">
      <c r="A24" s="171">
        <f t="shared" si="2"/>
        <v>19</v>
      </c>
      <c r="B24" s="171"/>
      <c r="C24" s="285" t="s">
        <v>336</v>
      </c>
      <c r="D24" s="98" t="s">
        <v>1324</v>
      </c>
      <c r="E24" s="98" t="s">
        <v>324</v>
      </c>
      <c r="F24" s="266"/>
      <c r="G24" s="266" t="s">
        <v>326</v>
      </c>
      <c r="H24" s="261">
        <v>60</v>
      </c>
      <c r="I24" s="281"/>
      <c r="J24" s="283">
        <f t="shared" si="0"/>
        <v>0</v>
      </c>
      <c r="K24" s="284">
        <v>0.08</v>
      </c>
      <c r="L24" s="283">
        <f t="shared" si="1"/>
        <v>0</v>
      </c>
    </row>
    <row r="25" spans="1:12" ht="84">
      <c r="A25" s="171">
        <f t="shared" si="2"/>
        <v>20</v>
      </c>
      <c r="B25" s="171"/>
      <c r="C25" s="171" t="s">
        <v>337</v>
      </c>
      <c r="D25" s="98" t="s">
        <v>1325</v>
      </c>
      <c r="E25" s="98" t="s">
        <v>324</v>
      </c>
      <c r="F25" s="266"/>
      <c r="G25" s="266" t="s">
        <v>326</v>
      </c>
      <c r="H25" s="261">
        <v>100</v>
      </c>
      <c r="I25" s="281"/>
      <c r="J25" s="283">
        <f t="shared" si="0"/>
        <v>0</v>
      </c>
      <c r="K25" s="284">
        <v>0.08</v>
      </c>
      <c r="L25" s="283">
        <f t="shared" si="1"/>
        <v>0</v>
      </c>
    </row>
    <row r="26" spans="1:12" ht="72">
      <c r="A26" s="171">
        <f t="shared" si="2"/>
        <v>21</v>
      </c>
      <c r="B26" s="171"/>
      <c r="C26" s="171" t="s">
        <v>338</v>
      </c>
      <c r="D26" s="98" t="s">
        <v>1326</v>
      </c>
      <c r="E26" s="98" t="s">
        <v>328</v>
      </c>
      <c r="F26" s="266"/>
      <c r="G26" s="266" t="s">
        <v>326</v>
      </c>
      <c r="H26" s="261">
        <v>7600</v>
      </c>
      <c r="I26" s="281"/>
      <c r="J26" s="283">
        <f t="shared" si="0"/>
        <v>0</v>
      </c>
      <c r="K26" s="284">
        <v>0.08</v>
      </c>
      <c r="L26" s="283">
        <f t="shared" si="1"/>
        <v>0</v>
      </c>
    </row>
    <row r="27" spans="1:12" ht="96">
      <c r="A27" s="171">
        <f t="shared" si="2"/>
        <v>22</v>
      </c>
      <c r="B27" s="171"/>
      <c r="C27" s="171" t="s">
        <v>339</v>
      </c>
      <c r="D27" s="98" t="s">
        <v>1327</v>
      </c>
      <c r="E27" s="98" t="s">
        <v>324</v>
      </c>
      <c r="F27" s="266"/>
      <c r="G27" s="266" t="s">
        <v>326</v>
      </c>
      <c r="H27" s="261">
        <v>2300</v>
      </c>
      <c r="I27" s="281"/>
      <c r="J27" s="283">
        <f t="shared" si="0"/>
        <v>0</v>
      </c>
      <c r="K27" s="284">
        <v>0.08</v>
      </c>
      <c r="L27" s="283">
        <f t="shared" si="1"/>
        <v>0</v>
      </c>
    </row>
    <row r="28" spans="1:12" ht="132">
      <c r="A28" s="171">
        <f t="shared" si="2"/>
        <v>23</v>
      </c>
      <c r="B28" s="171"/>
      <c r="C28" s="171" t="s">
        <v>1386</v>
      </c>
      <c r="D28" s="98" t="s">
        <v>1387</v>
      </c>
      <c r="E28" s="98" t="s">
        <v>328</v>
      </c>
      <c r="F28" s="266"/>
      <c r="G28" s="266" t="s">
        <v>329</v>
      </c>
      <c r="H28" s="261">
        <v>100</v>
      </c>
      <c r="I28" s="281"/>
      <c r="J28" s="283">
        <f t="shared" si="0"/>
        <v>0</v>
      </c>
      <c r="K28" s="284">
        <v>0.08</v>
      </c>
      <c r="L28" s="283">
        <f t="shared" si="1"/>
        <v>0</v>
      </c>
    </row>
    <row r="29" spans="1:12" ht="48">
      <c r="A29" s="171">
        <f t="shared" si="2"/>
        <v>24</v>
      </c>
      <c r="B29" s="171"/>
      <c r="C29" s="171" t="s">
        <v>340</v>
      </c>
      <c r="D29" s="98" t="s">
        <v>1328</v>
      </c>
      <c r="E29" s="98" t="s">
        <v>324</v>
      </c>
      <c r="F29" s="266"/>
      <c r="G29" s="266" t="s">
        <v>326</v>
      </c>
      <c r="H29" s="261">
        <v>4000</v>
      </c>
      <c r="I29" s="281"/>
      <c r="J29" s="283">
        <f t="shared" si="0"/>
        <v>0</v>
      </c>
      <c r="K29" s="284">
        <v>0.08</v>
      </c>
      <c r="L29" s="283">
        <f t="shared" si="1"/>
        <v>0</v>
      </c>
    </row>
    <row r="30" spans="1:12" ht="76.5">
      <c r="A30" s="171">
        <f t="shared" si="2"/>
        <v>25</v>
      </c>
      <c r="B30" s="171"/>
      <c r="C30" s="171" t="s">
        <v>341</v>
      </c>
      <c r="D30" s="98" t="s">
        <v>1329</v>
      </c>
      <c r="E30" s="98" t="s">
        <v>324</v>
      </c>
      <c r="F30" s="266"/>
      <c r="G30" s="266" t="s">
        <v>326</v>
      </c>
      <c r="H30" s="261">
        <v>2000</v>
      </c>
      <c r="I30" s="281"/>
      <c r="J30" s="283">
        <f t="shared" si="0"/>
        <v>0</v>
      </c>
      <c r="K30" s="284">
        <v>0.08</v>
      </c>
      <c r="L30" s="283">
        <f t="shared" si="1"/>
        <v>0</v>
      </c>
    </row>
    <row r="31" spans="1:12" ht="48">
      <c r="A31" s="171">
        <f t="shared" si="2"/>
        <v>26</v>
      </c>
      <c r="B31" s="171"/>
      <c r="C31" s="171" t="s">
        <v>573</v>
      </c>
      <c r="D31" s="98" t="s">
        <v>574</v>
      </c>
      <c r="E31" s="98" t="s">
        <v>324</v>
      </c>
      <c r="F31" s="266"/>
      <c r="G31" s="266" t="s">
        <v>326</v>
      </c>
      <c r="H31" s="261">
        <v>100</v>
      </c>
      <c r="I31" s="281"/>
      <c r="J31" s="283">
        <f t="shared" si="0"/>
        <v>0</v>
      </c>
      <c r="K31" s="284">
        <v>0.08</v>
      </c>
      <c r="L31" s="283">
        <f t="shared" si="1"/>
        <v>0</v>
      </c>
    </row>
    <row r="32" spans="1:12" ht="25.5">
      <c r="A32" s="171">
        <f t="shared" si="2"/>
        <v>27</v>
      </c>
      <c r="B32" s="171"/>
      <c r="C32" s="171" t="s">
        <v>342</v>
      </c>
      <c r="D32" s="98" t="s">
        <v>598</v>
      </c>
      <c r="E32" s="98" t="s">
        <v>343</v>
      </c>
      <c r="F32" s="171"/>
      <c r="G32" s="171" t="s">
        <v>326</v>
      </c>
      <c r="H32" s="282">
        <v>10</v>
      </c>
      <c r="I32" s="281"/>
      <c r="J32" s="283">
        <f t="shared" si="0"/>
        <v>0</v>
      </c>
      <c r="K32" s="284">
        <v>0.08</v>
      </c>
      <c r="L32" s="283">
        <f t="shared" si="1"/>
        <v>0</v>
      </c>
    </row>
    <row r="33" spans="1:12" ht="25.5">
      <c r="A33" s="171">
        <f t="shared" si="2"/>
        <v>28</v>
      </c>
      <c r="B33" s="171"/>
      <c r="C33" s="171" t="s">
        <v>344</v>
      </c>
      <c r="D33" s="98" t="s">
        <v>597</v>
      </c>
      <c r="E33" s="98" t="s">
        <v>343</v>
      </c>
      <c r="F33" s="171"/>
      <c r="G33" s="171" t="s">
        <v>326</v>
      </c>
      <c r="H33" s="282">
        <v>10</v>
      </c>
      <c r="I33" s="281"/>
      <c r="J33" s="283">
        <f t="shared" si="0"/>
        <v>0</v>
      </c>
      <c r="K33" s="284">
        <v>0.08</v>
      </c>
      <c r="L33" s="283">
        <f t="shared" si="1"/>
        <v>0</v>
      </c>
    </row>
    <row r="34" spans="1:12" ht="48">
      <c r="A34" s="171">
        <f t="shared" si="2"/>
        <v>29</v>
      </c>
      <c r="B34" s="171"/>
      <c r="C34" s="171" t="s">
        <v>345</v>
      </c>
      <c r="D34" s="98" t="s">
        <v>1330</v>
      </c>
      <c r="E34" s="98" t="s">
        <v>346</v>
      </c>
      <c r="F34" s="266"/>
      <c r="G34" s="266" t="s">
        <v>325</v>
      </c>
      <c r="H34" s="261">
        <v>80</v>
      </c>
      <c r="I34" s="281"/>
      <c r="J34" s="283">
        <f t="shared" si="0"/>
        <v>0</v>
      </c>
      <c r="K34" s="284">
        <v>0.08</v>
      </c>
      <c r="L34" s="283">
        <f t="shared" si="1"/>
        <v>0</v>
      </c>
    </row>
    <row r="35" spans="1:12" ht="25.5">
      <c r="A35" s="171">
        <f t="shared" si="2"/>
        <v>30</v>
      </c>
      <c r="B35" s="171"/>
      <c r="C35" s="171" t="s">
        <v>347</v>
      </c>
      <c r="D35" s="98" t="s">
        <v>1331</v>
      </c>
      <c r="E35" s="98" t="s">
        <v>343</v>
      </c>
      <c r="F35" s="266"/>
      <c r="G35" s="266" t="s">
        <v>325</v>
      </c>
      <c r="H35" s="261">
        <v>100</v>
      </c>
      <c r="I35" s="281"/>
      <c r="J35" s="283">
        <f t="shared" si="0"/>
        <v>0</v>
      </c>
      <c r="K35" s="284">
        <v>0.08</v>
      </c>
      <c r="L35" s="283">
        <f t="shared" si="1"/>
        <v>0</v>
      </c>
    </row>
    <row r="36" spans="1:12" ht="76.5">
      <c r="A36" s="171">
        <f t="shared" si="2"/>
        <v>31</v>
      </c>
      <c r="B36" s="171"/>
      <c r="C36" s="285" t="s">
        <v>348</v>
      </c>
      <c r="D36" s="98" t="s">
        <v>1332</v>
      </c>
      <c r="E36" s="98" t="s">
        <v>324</v>
      </c>
      <c r="F36" s="266"/>
      <c r="G36" s="266" t="s">
        <v>326</v>
      </c>
      <c r="H36" s="261">
        <v>100</v>
      </c>
      <c r="I36" s="281"/>
      <c r="J36" s="283">
        <f t="shared" si="0"/>
        <v>0</v>
      </c>
      <c r="K36" s="284">
        <v>0.08</v>
      </c>
      <c r="L36" s="283">
        <f t="shared" si="1"/>
        <v>0</v>
      </c>
    </row>
    <row r="37" spans="1:12" ht="72">
      <c r="A37" s="171">
        <f t="shared" si="2"/>
        <v>32</v>
      </c>
      <c r="B37" s="171"/>
      <c r="C37" s="171" t="s">
        <v>349</v>
      </c>
      <c r="D37" s="98" t="s">
        <v>1333</v>
      </c>
      <c r="E37" s="98" t="s">
        <v>324</v>
      </c>
      <c r="F37" s="266"/>
      <c r="G37" s="266" t="s">
        <v>326</v>
      </c>
      <c r="H37" s="261">
        <v>40</v>
      </c>
      <c r="I37" s="281"/>
      <c r="J37" s="283">
        <f t="shared" si="0"/>
        <v>0</v>
      </c>
      <c r="K37" s="284">
        <v>0.08</v>
      </c>
      <c r="L37" s="283">
        <f t="shared" si="1"/>
        <v>0</v>
      </c>
    </row>
    <row r="38" spans="1:12">
      <c r="A38" s="256" t="s">
        <v>150</v>
      </c>
      <c r="B38" s="261" t="s">
        <v>150</v>
      </c>
      <c r="C38" s="257" t="s">
        <v>150</v>
      </c>
      <c r="D38" s="305" t="s">
        <v>151</v>
      </c>
      <c r="E38" s="104" t="s">
        <v>150</v>
      </c>
      <c r="F38" s="282" t="s">
        <v>150</v>
      </c>
      <c r="G38" s="282" t="s">
        <v>150</v>
      </c>
      <c r="H38" s="261" t="s">
        <v>150</v>
      </c>
      <c r="I38" s="260"/>
      <c r="J38" s="260">
        <f>SUM(J6:J37)</f>
        <v>0</v>
      </c>
      <c r="K38" s="261" t="s">
        <v>150</v>
      </c>
      <c r="L38" s="260">
        <f>SUM(L6:L37)</f>
        <v>0</v>
      </c>
    </row>
    <row r="39" spans="1:12">
      <c r="A39" s="286"/>
      <c r="B39" s="223"/>
      <c r="C39" s="287"/>
      <c r="D39" s="228"/>
      <c r="E39" s="228"/>
      <c r="F39" s="223"/>
      <c r="G39" s="223"/>
      <c r="H39" s="223"/>
      <c r="I39" s="245"/>
      <c r="J39" s="245"/>
      <c r="K39" s="223"/>
      <c r="L39" s="245"/>
    </row>
    <row r="40" spans="1:12">
      <c r="A40" s="286"/>
      <c r="B40" s="223"/>
      <c r="C40" s="241" t="s">
        <v>319</v>
      </c>
      <c r="D40" s="35"/>
      <c r="F40" s="223"/>
      <c r="G40" s="223"/>
      <c r="H40" s="223"/>
      <c r="I40" s="245"/>
      <c r="J40" s="245"/>
      <c r="K40" s="223"/>
      <c r="L40" s="245"/>
    </row>
    <row r="41" spans="1:12">
      <c r="A41" s="286"/>
      <c r="B41" s="204"/>
      <c r="C41" s="127" t="s">
        <v>445</v>
      </c>
      <c r="D41" s="35"/>
      <c r="F41" s="223"/>
      <c r="G41" s="223"/>
      <c r="H41" s="223"/>
      <c r="I41" s="245"/>
      <c r="J41" s="245"/>
      <c r="K41" s="223"/>
      <c r="L41" s="245"/>
    </row>
    <row r="42" spans="1:12">
      <c r="A42" s="204"/>
      <c r="B42" s="127"/>
      <c r="C42" s="127" t="s">
        <v>320</v>
      </c>
      <c r="D42" s="35"/>
      <c r="F42" s="277"/>
      <c r="G42" s="277"/>
      <c r="H42" s="277"/>
      <c r="I42" s="278"/>
      <c r="J42" s="278"/>
      <c r="K42" s="277"/>
      <c r="L42" s="278"/>
    </row>
    <row r="43" spans="1:12">
      <c r="A43" s="204"/>
      <c r="B43" s="127"/>
      <c r="C43" s="127" t="s">
        <v>321</v>
      </c>
      <c r="D43" s="35"/>
      <c r="F43" s="277"/>
      <c r="G43" s="277"/>
      <c r="H43" s="277"/>
      <c r="I43" s="278"/>
      <c r="J43" s="278"/>
      <c r="K43" s="277"/>
      <c r="L43" s="260"/>
    </row>
    <row r="44" spans="1:12">
      <c r="B44" s="127"/>
      <c r="C44" s="127" t="s">
        <v>1350</v>
      </c>
      <c r="D44" s="35"/>
    </row>
    <row r="45" spans="1:12">
      <c r="B45" s="127"/>
      <c r="C45" s="126" t="s">
        <v>606</v>
      </c>
      <c r="D45" s="35"/>
    </row>
    <row r="46" spans="1:12">
      <c r="B46" s="127"/>
      <c r="C46" s="126" t="s">
        <v>1347</v>
      </c>
      <c r="D46" s="35"/>
    </row>
    <row r="47" spans="1:12">
      <c r="B47" s="127"/>
      <c r="C47" s="127" t="s">
        <v>1348</v>
      </c>
      <c r="D47" s="35"/>
    </row>
    <row r="48" spans="1:12">
      <c r="B48" s="127"/>
      <c r="C48" s="204" t="s">
        <v>1349</v>
      </c>
      <c r="D48" s="35"/>
    </row>
    <row r="49" spans="2:5">
      <c r="B49" s="127"/>
      <c r="C49" s="204"/>
      <c r="D49" s="35"/>
    </row>
    <row r="50" spans="2:5">
      <c r="B50" s="7"/>
      <c r="C50" s="205"/>
      <c r="D50" s="206"/>
      <c r="E50" s="1"/>
    </row>
    <row r="51" spans="2:5">
      <c r="B51" s="7"/>
      <c r="C51" s="205"/>
      <c r="D51" s="206"/>
      <c r="E51" s="1"/>
    </row>
    <row r="52" spans="2:5">
      <c r="B52" s="7"/>
      <c r="C52" s="205"/>
      <c r="D52" s="206"/>
      <c r="E52" s="1"/>
    </row>
    <row r="53" spans="2:5">
      <c r="B53" s="7"/>
      <c r="C53" s="205"/>
      <c r="D53" s="206"/>
      <c r="E53" s="1"/>
    </row>
    <row r="54" spans="2:5">
      <c r="B54" s="7"/>
      <c r="C54" s="205"/>
      <c r="D54" s="207"/>
      <c r="E54" s="1"/>
    </row>
  </sheetData>
  <conditionalFormatting sqref="H5">
    <cfRule type="cellIs" dxfId="19" priority="1" operator="lessThan">
      <formula>0</formula>
    </cfRule>
    <cfRule type="cellIs" dxfId="18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5" firstPageNumber="0" fitToHeight="0" orientation="landscape" r:id="rId1"/>
  <headerFooter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53683-CA63-4E93-9B7B-6EECD3D0AECA}">
  <sheetPr>
    <tabColor theme="3" tint="0.59999389629810485"/>
    <pageSetUpPr fitToPage="1"/>
  </sheetPr>
  <dimension ref="A1:L26"/>
  <sheetViews>
    <sheetView topLeftCell="A7" zoomScale="70" zoomScaleNormal="70" workbookViewId="0">
      <selection activeCell="A22" sqref="A22:XFD26"/>
    </sheetView>
  </sheetViews>
  <sheetFormatPr defaultColWidth="10.7109375" defaultRowHeight="12.75"/>
  <cols>
    <col min="1" max="2" width="10.7109375" style="1"/>
    <col min="3" max="3" width="10.7109375" style="394"/>
    <col min="4" max="4" width="40.7109375" style="5" customWidth="1"/>
    <col min="5" max="7" width="10.7109375" style="1"/>
    <col min="8" max="8" width="10.7109375" style="10"/>
    <col min="9" max="9" width="10.7109375" style="5"/>
    <col min="10" max="16384" width="10.7109375" style="1"/>
  </cols>
  <sheetData>
    <row r="1" spans="1:12">
      <c r="A1" s="238"/>
      <c r="B1" s="223" t="s">
        <v>607</v>
      </c>
      <c r="C1" s="240" t="str">
        <f ca="1">MID(CELL("nazwa_pliku",C1),FIND("]",CELL("nazwa_pliku",C1),1)+1,100)</f>
        <v>33</v>
      </c>
      <c r="D1" s="276"/>
      <c r="E1" s="276"/>
      <c r="F1" s="277"/>
      <c r="H1" s="223"/>
      <c r="I1" s="278"/>
      <c r="J1" s="245" t="s">
        <v>518</v>
      </c>
      <c r="K1" s="277"/>
      <c r="L1" s="278"/>
    </row>
    <row r="2" spans="1:12">
      <c r="B2" s="223"/>
      <c r="C2" s="287"/>
      <c r="D2" s="276"/>
      <c r="E2" s="276"/>
      <c r="F2" s="277"/>
      <c r="H2" s="223"/>
      <c r="I2" s="278"/>
      <c r="J2" s="278"/>
      <c r="K2" s="277"/>
      <c r="L2" s="278"/>
    </row>
    <row r="3" spans="1:12">
      <c r="B3" s="223"/>
      <c r="C3" s="287"/>
      <c r="D3" s="223"/>
      <c r="E3" s="276"/>
      <c r="F3" s="223"/>
      <c r="H3" s="223"/>
      <c r="I3" s="278"/>
      <c r="J3" s="278"/>
      <c r="K3" s="277"/>
      <c r="L3" s="278"/>
    </row>
    <row r="4" spans="1:12">
      <c r="B4" s="277"/>
      <c r="C4" s="276"/>
      <c r="D4" s="276"/>
      <c r="E4" s="276"/>
      <c r="F4" s="277"/>
      <c r="H4" s="223"/>
      <c r="I4" s="278"/>
      <c r="J4" s="278"/>
      <c r="K4" s="277"/>
      <c r="L4" s="278"/>
    </row>
    <row r="5" spans="1:12" s="3" customFormat="1" ht="89.25">
      <c r="A5" s="247" t="s">
        <v>152</v>
      </c>
      <c r="B5" s="247" t="s">
        <v>1596</v>
      </c>
      <c r="C5" s="248" t="s">
        <v>0</v>
      </c>
      <c r="D5" s="247" t="s">
        <v>1389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1655</v>
      </c>
      <c r="J5" s="252" t="s">
        <v>5</v>
      </c>
      <c r="K5" s="247" t="s">
        <v>608</v>
      </c>
      <c r="L5" s="252" t="s">
        <v>609</v>
      </c>
    </row>
    <row r="6" spans="1:12" ht="138" customHeight="1">
      <c r="A6" s="213">
        <v>1</v>
      </c>
      <c r="B6" s="185"/>
      <c r="C6" s="171" t="s">
        <v>460</v>
      </c>
      <c r="D6" s="298" t="s">
        <v>1315</v>
      </c>
      <c r="E6" s="171" t="s">
        <v>35</v>
      </c>
      <c r="F6" s="171"/>
      <c r="G6" s="171" t="s">
        <v>34</v>
      </c>
      <c r="H6" s="282">
        <v>13</v>
      </c>
      <c r="I6" s="283"/>
      <c r="J6" s="283">
        <f>H6*I6</f>
        <v>0</v>
      </c>
      <c r="K6" s="284">
        <v>0.08</v>
      </c>
      <c r="L6" s="283">
        <f>J6*K6+J6</f>
        <v>0</v>
      </c>
    </row>
    <row r="7" spans="1:12" ht="116.45" customHeight="1">
      <c r="A7" s="213">
        <v>2</v>
      </c>
      <c r="B7" s="299"/>
      <c r="C7" s="171" t="s">
        <v>461</v>
      </c>
      <c r="D7" s="295" t="s">
        <v>1316</v>
      </c>
      <c r="E7" s="171" t="s">
        <v>462</v>
      </c>
      <c r="F7" s="266"/>
      <c r="G7" s="266" t="s">
        <v>463</v>
      </c>
      <c r="H7" s="261">
        <v>11</v>
      </c>
      <c r="I7" s="283"/>
      <c r="J7" s="283">
        <f t="shared" ref="J7:J9" si="0">H7*I7</f>
        <v>0</v>
      </c>
      <c r="K7" s="284">
        <v>0.08</v>
      </c>
      <c r="L7" s="283">
        <f t="shared" ref="L7:L9" si="1">J7*K7+J7</f>
        <v>0</v>
      </c>
    </row>
    <row r="8" spans="1:12" ht="119.45" customHeight="1">
      <c r="A8" s="213">
        <v>3</v>
      </c>
      <c r="B8" s="299"/>
      <c r="C8" s="316" t="s">
        <v>1275</v>
      </c>
      <c r="D8" s="298" t="s">
        <v>1317</v>
      </c>
      <c r="E8" s="171" t="s">
        <v>462</v>
      </c>
      <c r="F8" s="171"/>
      <c r="G8" s="171" t="s">
        <v>463</v>
      </c>
      <c r="H8" s="261">
        <v>12</v>
      </c>
      <c r="I8" s="283"/>
      <c r="J8" s="283">
        <f t="shared" si="0"/>
        <v>0</v>
      </c>
      <c r="K8" s="284">
        <v>0.08</v>
      </c>
      <c r="L8" s="283">
        <f t="shared" si="1"/>
        <v>0</v>
      </c>
    </row>
    <row r="9" spans="1:12" ht="122.45" customHeight="1">
      <c r="A9" s="213">
        <v>4</v>
      </c>
      <c r="B9" s="299"/>
      <c r="C9" s="316" t="s">
        <v>464</v>
      </c>
      <c r="D9" s="298" t="s">
        <v>1318</v>
      </c>
      <c r="E9" s="171" t="s">
        <v>35</v>
      </c>
      <c r="F9" s="171"/>
      <c r="G9" s="171" t="s">
        <v>465</v>
      </c>
      <c r="H9" s="261">
        <v>10</v>
      </c>
      <c r="I9" s="283"/>
      <c r="J9" s="283">
        <f t="shared" si="0"/>
        <v>0</v>
      </c>
      <c r="K9" s="284">
        <v>0.08</v>
      </c>
      <c r="L9" s="283">
        <f t="shared" si="1"/>
        <v>0</v>
      </c>
    </row>
    <row r="10" spans="1:12">
      <c r="A10" s="300" t="s">
        <v>150</v>
      </c>
      <c r="B10" s="261" t="s">
        <v>150</v>
      </c>
      <c r="C10" s="257" t="s">
        <v>150</v>
      </c>
      <c r="D10" s="257" t="s">
        <v>151</v>
      </c>
      <c r="E10" s="282" t="s">
        <v>150</v>
      </c>
      <c r="F10" s="261" t="s">
        <v>150</v>
      </c>
      <c r="G10" s="261" t="s">
        <v>150</v>
      </c>
      <c r="H10" s="261" t="s">
        <v>150</v>
      </c>
      <c r="I10" s="260"/>
      <c r="J10" s="260">
        <f>SUM(J6:J9)</f>
        <v>0</v>
      </c>
      <c r="K10" s="261" t="s">
        <v>150</v>
      </c>
      <c r="L10" s="301">
        <f>SUM(L6:L9)</f>
        <v>0</v>
      </c>
    </row>
    <row r="11" spans="1:12">
      <c r="A11" s="2"/>
      <c r="B11" s="223"/>
      <c r="C11" s="276"/>
      <c r="D11" s="287"/>
      <c r="E11" s="287"/>
      <c r="F11" s="223"/>
      <c r="H11" s="223"/>
      <c r="I11" s="245"/>
      <c r="J11" s="245"/>
      <c r="K11" s="223"/>
      <c r="L11" s="245"/>
    </row>
    <row r="12" spans="1:12">
      <c r="B12" s="277"/>
      <c r="C12" s="241" t="s">
        <v>319</v>
      </c>
      <c r="D12" s="167"/>
      <c r="E12" s="158"/>
      <c r="F12" s="6"/>
      <c r="G12" s="159"/>
      <c r="H12" s="160"/>
      <c r="I12" s="278"/>
      <c r="J12" s="278"/>
      <c r="K12" s="277"/>
      <c r="L12" s="278"/>
    </row>
    <row r="13" spans="1:12">
      <c r="C13" s="127" t="s">
        <v>445</v>
      </c>
      <c r="D13" s="167"/>
      <c r="E13" s="158"/>
      <c r="F13" s="6"/>
      <c r="G13" s="159"/>
      <c r="H13" s="160"/>
      <c r="I13" s="277"/>
      <c r="J13" s="277"/>
      <c r="K13" s="278"/>
      <c r="L13" s="278"/>
    </row>
    <row r="14" spans="1:12">
      <c r="C14" s="127" t="s">
        <v>320</v>
      </c>
      <c r="D14" s="167"/>
      <c r="E14" s="158"/>
      <c r="F14" s="6"/>
      <c r="G14" s="159"/>
      <c r="H14" s="160"/>
      <c r="I14" s="278"/>
      <c r="J14" s="278"/>
      <c r="K14" s="277"/>
      <c r="L14" s="278"/>
    </row>
    <row r="15" spans="1:12">
      <c r="C15" s="127" t="s">
        <v>321</v>
      </c>
      <c r="D15" s="167"/>
      <c r="E15" s="158"/>
      <c r="F15" s="6"/>
      <c r="G15" s="159"/>
      <c r="H15" s="160"/>
      <c r="I15" s="278"/>
      <c r="J15" s="278"/>
      <c r="K15" s="277"/>
      <c r="L15" s="278"/>
    </row>
    <row r="16" spans="1:12">
      <c r="C16" s="127" t="s">
        <v>655</v>
      </c>
      <c r="D16" s="167"/>
      <c r="E16" s="158"/>
      <c r="F16" s="6"/>
      <c r="G16" s="159"/>
      <c r="H16" s="160"/>
    </row>
    <row r="17" spans="3:8">
      <c r="C17" s="126" t="s">
        <v>606</v>
      </c>
      <c r="D17" s="241"/>
      <c r="E17" s="242"/>
      <c r="F17" s="242"/>
      <c r="G17" s="199"/>
      <c r="H17" s="200"/>
    </row>
    <row r="18" spans="3:8">
      <c r="C18" s="126" t="s">
        <v>1347</v>
      </c>
      <c r="D18" s="241"/>
      <c r="E18" s="242"/>
      <c r="F18" s="242"/>
      <c r="G18" s="199"/>
      <c r="H18" s="200"/>
    </row>
    <row r="19" spans="3:8">
      <c r="C19" s="127" t="s">
        <v>1348</v>
      </c>
      <c r="D19" s="241"/>
      <c r="E19" s="242"/>
      <c r="F19" s="242"/>
      <c r="G19" s="199"/>
      <c r="H19" s="200"/>
    </row>
    <row r="20" spans="3:8">
      <c r="C20" s="204" t="s">
        <v>1349</v>
      </c>
      <c r="D20" s="241"/>
      <c r="E20" s="242"/>
      <c r="F20" s="242"/>
      <c r="G20" s="199"/>
      <c r="H20" s="200"/>
    </row>
    <row r="21" spans="3:8">
      <c r="C21" s="204"/>
      <c r="D21" s="167"/>
      <c r="E21" s="158"/>
      <c r="F21" s="6"/>
      <c r="G21" s="159"/>
      <c r="H21" s="160"/>
    </row>
    <row r="22" spans="3:8">
      <c r="C22" s="408"/>
      <c r="D22" s="206"/>
      <c r="E22" s="158"/>
      <c r="F22" s="6"/>
      <c r="G22" s="159"/>
      <c r="H22" s="160"/>
    </row>
    <row r="23" spans="3:8">
      <c r="C23" s="408"/>
      <c r="D23" s="206"/>
      <c r="E23" s="158"/>
      <c r="F23" s="6"/>
      <c r="G23" s="159"/>
      <c r="H23" s="160"/>
    </row>
    <row r="24" spans="3:8">
      <c r="C24" s="408"/>
      <c r="D24" s="206"/>
      <c r="E24" s="158"/>
      <c r="F24" s="6"/>
      <c r="G24" s="159"/>
      <c r="H24" s="160"/>
    </row>
    <row r="25" spans="3:8">
      <c r="C25" s="408"/>
      <c r="D25" s="206"/>
      <c r="E25" s="158"/>
      <c r="F25" s="6"/>
      <c r="G25" s="159"/>
      <c r="H25" s="160"/>
    </row>
    <row r="26" spans="3:8">
      <c r="C26" s="408"/>
      <c r="D26" s="207"/>
      <c r="E26" s="158"/>
      <c r="F26" s="6"/>
      <c r="G26" s="159"/>
      <c r="H26" s="160"/>
    </row>
  </sheetData>
  <conditionalFormatting sqref="H5">
    <cfRule type="cellIs" dxfId="17" priority="3" operator="lessThan">
      <formula>0</formula>
    </cfRule>
    <cfRule type="cellIs" dxfId="16" priority="4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8" firstPageNumber="0" fitToHeight="0" orientation="landscape" r:id="rId1"/>
  <headerFooter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FDD7E-5EC4-40C4-AB72-08BD5D9ADCE0}">
  <sheetPr>
    <tabColor theme="3" tint="0.59999389629810485"/>
    <pageSetUpPr fitToPage="1"/>
  </sheetPr>
  <dimension ref="A1:L23"/>
  <sheetViews>
    <sheetView topLeftCell="A7" zoomScaleNormal="100" workbookViewId="0">
      <selection activeCell="A19" sqref="A19:XFD24"/>
    </sheetView>
  </sheetViews>
  <sheetFormatPr defaultColWidth="23.140625" defaultRowHeight="12.75"/>
  <cols>
    <col min="1" max="1" width="5" style="1" customWidth="1"/>
    <col min="2" max="2" width="10.28515625" style="394" customWidth="1"/>
    <col min="3" max="3" width="12.42578125" style="1" customWidth="1"/>
    <col min="4" max="4" width="15.7109375" style="1" customWidth="1"/>
    <col min="5" max="5" width="8.5703125" style="1" customWidth="1"/>
    <col min="6" max="6" width="10.28515625" style="1" customWidth="1"/>
    <col min="7" max="7" width="9.7109375" style="1" customWidth="1"/>
    <col min="8" max="8" width="10" style="1" customWidth="1"/>
    <col min="9" max="9" width="9" style="5" customWidth="1"/>
    <col min="10" max="10" width="11.7109375" style="1" customWidth="1"/>
    <col min="11" max="11" width="6.5703125" style="1" customWidth="1"/>
    <col min="12" max="12" width="14.5703125" style="1" customWidth="1"/>
    <col min="13" max="16384" width="23.140625" style="1"/>
  </cols>
  <sheetData>
    <row r="1" spans="1:12">
      <c r="A1" s="238"/>
      <c r="B1" s="326" t="s">
        <v>607</v>
      </c>
      <c r="C1" s="240" t="str">
        <f ca="1">MID(CELL("nazwa_pliku",C1),FIND("]",CELL("nazwa_pliku",C1),1)+1,100)</f>
        <v>34</v>
      </c>
      <c r="D1" s="204"/>
      <c r="E1" s="330"/>
      <c r="F1" s="204"/>
      <c r="G1" s="330"/>
      <c r="H1" s="330"/>
      <c r="I1" s="331"/>
      <c r="J1" s="245" t="s">
        <v>518</v>
      </c>
      <c r="K1" s="204"/>
      <c r="L1" s="331"/>
    </row>
    <row r="2" spans="1:12">
      <c r="A2" s="279"/>
      <c r="B2" s="324"/>
      <c r="C2" s="279"/>
      <c r="D2" s="204"/>
      <c r="E2" s="330"/>
      <c r="F2" s="204"/>
      <c r="G2" s="330"/>
      <c r="H2" s="330"/>
      <c r="I2" s="331"/>
      <c r="J2" s="331"/>
      <c r="K2" s="204"/>
      <c r="L2" s="331"/>
    </row>
    <row r="3" spans="1:12">
      <c r="A3" s="220"/>
      <c r="B3" s="326"/>
      <c r="C3" s="286"/>
      <c r="D3" s="223"/>
      <c r="E3" s="330"/>
      <c r="F3" s="330"/>
      <c r="G3" s="286"/>
      <c r="H3" s="330"/>
      <c r="I3" s="338"/>
      <c r="J3" s="338"/>
      <c r="K3" s="330"/>
      <c r="L3" s="338"/>
    </row>
    <row r="4" spans="1:12">
      <c r="A4" s="204"/>
      <c r="B4" s="326"/>
      <c r="C4" s="286"/>
      <c r="D4" s="330"/>
      <c r="E4" s="330"/>
      <c r="F4" s="330"/>
      <c r="G4" s="330"/>
      <c r="H4" s="330"/>
      <c r="I4" s="338"/>
      <c r="J4" s="338"/>
      <c r="K4" s="330"/>
      <c r="L4" s="338"/>
    </row>
    <row r="5" spans="1:12" s="3" customFormat="1" ht="89.25">
      <c r="A5" s="247" t="s">
        <v>152</v>
      </c>
      <c r="B5" s="247" t="s">
        <v>1596</v>
      </c>
      <c r="C5" s="248" t="s">
        <v>0</v>
      </c>
      <c r="D5" s="247" t="s">
        <v>1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4</v>
      </c>
      <c r="J5" s="252" t="s">
        <v>5</v>
      </c>
      <c r="K5" s="247" t="s">
        <v>608</v>
      </c>
      <c r="L5" s="252" t="s">
        <v>609</v>
      </c>
    </row>
    <row r="6" spans="1:12" ht="25.5">
      <c r="A6" s="266">
        <v>1</v>
      </c>
      <c r="B6" s="171"/>
      <c r="C6" s="171" t="s">
        <v>512</v>
      </c>
      <c r="D6" s="266" t="s">
        <v>513</v>
      </c>
      <c r="E6" s="266" t="s">
        <v>35</v>
      </c>
      <c r="F6" s="266" t="s">
        <v>68</v>
      </c>
      <c r="G6" s="266" t="s">
        <v>30</v>
      </c>
      <c r="H6" s="300">
        <v>100</v>
      </c>
      <c r="I6" s="267"/>
      <c r="J6" s="267">
        <f t="shared" ref="J6:J7" si="0">I6*H6</f>
        <v>0</v>
      </c>
      <c r="K6" s="268">
        <v>0.08</v>
      </c>
      <c r="L6" s="267">
        <f t="shared" ref="L6:L7" si="1">J6*K6+J6</f>
        <v>0</v>
      </c>
    </row>
    <row r="7" spans="1:12" ht="25.5">
      <c r="A7" s="266">
        <v>2</v>
      </c>
      <c r="B7" s="390"/>
      <c r="C7" s="171" t="s">
        <v>512</v>
      </c>
      <c r="D7" s="266" t="s">
        <v>513</v>
      </c>
      <c r="E7" s="339" t="s">
        <v>35</v>
      </c>
      <c r="F7" s="266" t="s">
        <v>514</v>
      </c>
      <c r="G7" s="266" t="s">
        <v>30</v>
      </c>
      <c r="H7" s="300">
        <v>40</v>
      </c>
      <c r="I7" s="267"/>
      <c r="J7" s="267">
        <f t="shared" si="0"/>
        <v>0</v>
      </c>
      <c r="K7" s="268">
        <v>0.08</v>
      </c>
      <c r="L7" s="267">
        <f t="shared" si="1"/>
        <v>0</v>
      </c>
    </row>
    <row r="8" spans="1:12">
      <c r="A8" s="261" t="s">
        <v>504</v>
      </c>
      <c r="B8" s="282" t="s">
        <v>504</v>
      </c>
      <c r="C8" s="257" t="s">
        <v>150</v>
      </c>
      <c r="D8" s="257" t="s">
        <v>151</v>
      </c>
      <c r="E8" s="261" t="s">
        <v>504</v>
      </c>
      <c r="F8" s="261" t="s">
        <v>504</v>
      </c>
      <c r="G8" s="261" t="s">
        <v>504</v>
      </c>
      <c r="H8" s="261" t="s">
        <v>504</v>
      </c>
      <c r="I8" s="301" t="s">
        <v>504</v>
      </c>
      <c r="J8" s="301">
        <f>SUM(J6:J7)</f>
        <v>0</v>
      </c>
      <c r="K8" s="261" t="s">
        <v>504</v>
      </c>
      <c r="L8" s="260">
        <f>SUM(L6:L7)</f>
        <v>0</v>
      </c>
    </row>
    <row r="10" spans="1:12">
      <c r="B10" s="242"/>
      <c r="C10" s="204" t="s">
        <v>319</v>
      </c>
      <c r="D10" s="220"/>
    </row>
    <row r="11" spans="1:12">
      <c r="B11" s="482"/>
      <c r="C11" s="127" t="s">
        <v>445</v>
      </c>
      <c r="D11" s="220"/>
    </row>
    <row r="12" spans="1:12">
      <c r="B12" s="482"/>
      <c r="C12" s="127" t="s">
        <v>320</v>
      </c>
      <c r="D12" s="220"/>
    </row>
    <row r="13" spans="1:12">
      <c r="B13" s="482"/>
      <c r="C13" s="127" t="s">
        <v>321</v>
      </c>
      <c r="D13" s="220"/>
    </row>
    <row r="14" spans="1:12">
      <c r="B14" s="482"/>
      <c r="C14" s="127" t="s">
        <v>1351</v>
      </c>
      <c r="D14" s="220"/>
    </row>
    <row r="15" spans="1:12">
      <c r="B15" s="482"/>
      <c r="C15" s="126" t="s">
        <v>606</v>
      </c>
      <c r="D15" s="220"/>
    </row>
    <row r="16" spans="1:12">
      <c r="B16" s="483"/>
      <c r="C16" s="126" t="s">
        <v>1347</v>
      </c>
      <c r="D16" s="262"/>
    </row>
    <row r="17" spans="2:4">
      <c r="B17" s="483"/>
      <c r="C17" s="127" t="s">
        <v>1348</v>
      </c>
      <c r="D17" s="262"/>
    </row>
    <row r="18" spans="2:4">
      <c r="B18" s="483"/>
      <c r="C18" s="204"/>
      <c r="D18" s="220"/>
    </row>
    <row r="19" spans="2:4">
      <c r="B19" s="483"/>
      <c r="C19" s="205"/>
      <c r="D19" s="206"/>
    </row>
    <row r="20" spans="2:4">
      <c r="C20" s="205"/>
      <c r="D20" s="206"/>
    </row>
    <row r="21" spans="2:4">
      <c r="C21" s="205"/>
      <c r="D21" s="206"/>
    </row>
    <row r="22" spans="2:4">
      <c r="C22" s="205"/>
      <c r="D22" s="206"/>
    </row>
    <row r="23" spans="2:4">
      <c r="C23" s="205"/>
      <c r="D23" s="207"/>
    </row>
  </sheetData>
  <conditionalFormatting sqref="H5">
    <cfRule type="cellIs" dxfId="15" priority="1" operator="lessThan">
      <formula>0</formula>
    </cfRule>
    <cfRule type="cellIs" dxfId="14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8" firstPageNumber="0" fitToHeight="0" orientation="landscape" r:id="rId1"/>
  <headerFooter>
    <oddFooter>&amp;C&amp;P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26C09-70B6-4A60-AA8B-C8DCEF01833A}">
  <sheetPr>
    <tabColor theme="3" tint="0.59999389629810485"/>
    <pageSetUpPr fitToPage="1"/>
  </sheetPr>
  <dimension ref="A1:L22"/>
  <sheetViews>
    <sheetView topLeftCell="A7" zoomScaleNormal="100" workbookViewId="0">
      <selection activeCell="A18" sqref="A18:XFD23"/>
    </sheetView>
  </sheetViews>
  <sheetFormatPr defaultColWidth="8.5703125" defaultRowHeight="12.75"/>
  <cols>
    <col min="1" max="1" width="6.28515625" style="263" customWidth="1"/>
    <col min="2" max="2" width="10.85546875" style="263" customWidth="1"/>
    <col min="3" max="3" width="11.42578125" style="263" customWidth="1"/>
    <col min="4" max="4" width="14" style="263" customWidth="1"/>
    <col min="5" max="5" width="11" style="263" customWidth="1"/>
    <col min="6" max="6" width="9" style="263" customWidth="1"/>
    <col min="7" max="7" width="13.28515625" style="263" customWidth="1"/>
    <col min="8" max="9" width="8.5703125" style="263"/>
    <col min="10" max="10" width="10.7109375" style="263" customWidth="1"/>
    <col min="11" max="11" width="8.5703125" style="263"/>
    <col min="12" max="12" width="9.140625" style="263" customWidth="1"/>
    <col min="13" max="16384" width="8.5703125" style="263"/>
  </cols>
  <sheetData>
    <row r="1" spans="1:12">
      <c r="A1" s="238"/>
      <c r="B1" s="239" t="s">
        <v>607</v>
      </c>
      <c r="C1" s="240" t="str">
        <f ca="1">MID(CELL("nazwa_pliku",C1),FIND("]",CELL("nazwa_pliku",C1),1)+1,100)</f>
        <v>35</v>
      </c>
      <c r="D1" s="241"/>
      <c r="E1" s="242"/>
      <c r="F1" s="242"/>
      <c r="G1" s="241"/>
      <c r="H1" s="243"/>
      <c r="I1" s="244"/>
      <c r="J1" s="245" t="s">
        <v>518</v>
      </c>
      <c r="K1" s="241"/>
      <c r="L1" s="244"/>
    </row>
    <row r="2" spans="1:12">
      <c r="A2" s="241"/>
      <c r="B2" s="241"/>
      <c r="C2" s="241"/>
      <c r="D2" s="241"/>
      <c r="E2" s="242"/>
      <c r="F2" s="242"/>
      <c r="G2" s="241"/>
      <c r="H2" s="243"/>
      <c r="I2" s="244"/>
      <c r="J2" s="244"/>
      <c r="K2" s="241"/>
      <c r="L2" s="244"/>
    </row>
    <row r="3" spans="1:12" ht="27" customHeight="1">
      <c r="A3" s="241"/>
      <c r="B3" s="241"/>
      <c r="C3" s="241"/>
      <c r="D3" s="223"/>
      <c r="E3" s="242"/>
      <c r="F3" s="242"/>
      <c r="G3" s="484"/>
      <c r="H3" s="243"/>
      <c r="I3" s="244"/>
      <c r="J3" s="244"/>
      <c r="K3" s="241"/>
      <c r="L3" s="244"/>
    </row>
    <row r="4" spans="1:12">
      <c r="A4" s="246"/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</row>
    <row r="5" spans="1:12" s="265" customFormat="1" ht="63.75">
      <c r="A5" s="247" t="s">
        <v>152</v>
      </c>
      <c r="B5" s="247" t="s">
        <v>1596</v>
      </c>
      <c r="C5" s="248" t="s">
        <v>0</v>
      </c>
      <c r="D5" s="247" t="s">
        <v>1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4</v>
      </c>
      <c r="J5" s="252" t="s">
        <v>5</v>
      </c>
      <c r="K5" s="247" t="s">
        <v>608</v>
      </c>
      <c r="L5" s="252" t="s">
        <v>609</v>
      </c>
    </row>
    <row r="6" spans="1:12">
      <c r="A6" s="266">
        <v>1</v>
      </c>
      <c r="B6" s="185"/>
      <c r="C6" s="171" t="s">
        <v>1689</v>
      </c>
      <c r="D6" s="266" t="s">
        <v>1690</v>
      </c>
      <c r="E6" s="171" t="s">
        <v>76</v>
      </c>
      <c r="F6" s="171" t="s">
        <v>1691</v>
      </c>
      <c r="G6" s="171" t="s">
        <v>1692</v>
      </c>
      <c r="H6" s="261">
        <v>10</v>
      </c>
      <c r="I6" s="267"/>
      <c r="J6" s="267">
        <f>H6*I6</f>
        <v>0</v>
      </c>
      <c r="K6" s="268">
        <v>0.08</v>
      </c>
      <c r="L6" s="267">
        <f>J6*K6+J6</f>
        <v>0</v>
      </c>
    </row>
    <row r="7" spans="1:12">
      <c r="A7" s="256" t="s">
        <v>150</v>
      </c>
      <c r="B7" s="256" t="s">
        <v>150</v>
      </c>
      <c r="C7" s="257" t="s">
        <v>150</v>
      </c>
      <c r="D7" s="257" t="s">
        <v>151</v>
      </c>
      <c r="E7" s="258" t="s">
        <v>150</v>
      </c>
      <c r="F7" s="258" t="s">
        <v>150</v>
      </c>
      <c r="G7" s="256" t="s">
        <v>150</v>
      </c>
      <c r="H7" s="256" t="s">
        <v>150</v>
      </c>
      <c r="I7" s="259" t="s">
        <v>150</v>
      </c>
      <c r="J7" s="260">
        <f>SUM(J6)</f>
        <v>0</v>
      </c>
      <c r="K7" s="261" t="s">
        <v>150</v>
      </c>
      <c r="L7" s="260">
        <f>SUM(L6)</f>
        <v>0</v>
      </c>
    </row>
    <row r="8" spans="1:12">
      <c r="A8" s="241"/>
      <c r="B8" s="241"/>
      <c r="C8" s="241"/>
      <c r="D8" s="241"/>
      <c r="E8" s="242"/>
      <c r="F8" s="242"/>
      <c r="G8" s="241"/>
      <c r="H8" s="243"/>
      <c r="I8" s="244"/>
      <c r="J8" s="244"/>
      <c r="K8" s="241"/>
      <c r="L8" s="244"/>
    </row>
    <row r="9" spans="1:12">
      <c r="A9" s="241"/>
      <c r="B9" s="241"/>
      <c r="C9" s="204" t="s">
        <v>319</v>
      </c>
      <c r="D9" s="220"/>
      <c r="E9" s="242"/>
      <c r="F9" s="242"/>
      <c r="G9" s="241"/>
      <c r="H9" s="243"/>
      <c r="I9" s="244"/>
      <c r="J9" s="244"/>
      <c r="K9" s="241"/>
      <c r="L9" s="244"/>
    </row>
    <row r="10" spans="1:12">
      <c r="A10" s="241"/>
      <c r="B10" s="127"/>
      <c r="C10" s="127" t="s">
        <v>445</v>
      </c>
      <c r="D10" s="220"/>
      <c r="E10" s="242"/>
      <c r="F10" s="242"/>
      <c r="G10" s="241"/>
      <c r="H10" s="243"/>
      <c r="I10" s="244"/>
      <c r="J10" s="244"/>
      <c r="K10" s="241"/>
      <c r="L10" s="244"/>
    </row>
    <row r="11" spans="1:12">
      <c r="A11" s="241"/>
      <c r="B11" s="127"/>
      <c r="C11" s="127" t="s">
        <v>320</v>
      </c>
      <c r="D11" s="220"/>
      <c r="E11" s="242"/>
      <c r="F11" s="242"/>
      <c r="G11" s="241"/>
      <c r="H11" s="243"/>
      <c r="I11" s="244"/>
      <c r="J11" s="244"/>
      <c r="K11" s="241"/>
      <c r="L11" s="244"/>
    </row>
    <row r="12" spans="1:12">
      <c r="A12" s="241"/>
      <c r="B12" s="127"/>
      <c r="C12" s="127" t="s">
        <v>321</v>
      </c>
      <c r="D12" s="220"/>
      <c r="E12" s="242"/>
      <c r="F12" s="242"/>
      <c r="G12" s="241"/>
      <c r="H12" s="243"/>
      <c r="I12" s="244"/>
      <c r="J12" s="244"/>
      <c r="K12" s="241"/>
      <c r="L12" s="244"/>
    </row>
    <row r="13" spans="1:12">
      <c r="A13" s="241"/>
      <c r="B13" s="241"/>
      <c r="C13" s="127" t="s">
        <v>1351</v>
      </c>
      <c r="D13" s="220"/>
      <c r="E13" s="242"/>
      <c r="F13" s="242"/>
      <c r="G13" s="241"/>
      <c r="H13" s="243"/>
      <c r="I13" s="244"/>
      <c r="J13" s="244"/>
      <c r="K13" s="241"/>
      <c r="L13" s="244"/>
    </row>
    <row r="14" spans="1:12">
      <c r="B14" s="205"/>
      <c r="C14" s="126" t="s">
        <v>606</v>
      </c>
      <c r="D14" s="220"/>
    </row>
    <row r="15" spans="1:12">
      <c r="B15" s="205"/>
      <c r="C15" s="126" t="s">
        <v>1347</v>
      </c>
      <c r="D15" s="262"/>
    </row>
    <row r="16" spans="1:12">
      <c r="B16" s="205"/>
      <c r="C16" s="127" t="s">
        <v>1348</v>
      </c>
      <c r="D16" s="262"/>
    </row>
    <row r="17" spans="2:4">
      <c r="B17" s="205"/>
      <c r="C17" s="204"/>
      <c r="D17" s="220"/>
    </row>
    <row r="18" spans="2:4">
      <c r="B18" s="264"/>
      <c r="C18" s="205"/>
      <c r="D18" s="206"/>
    </row>
    <row r="19" spans="2:4">
      <c r="C19" s="205"/>
      <c r="D19" s="206"/>
    </row>
    <row r="20" spans="2:4">
      <c r="C20" s="205"/>
      <c r="D20" s="206"/>
    </row>
    <row r="21" spans="2:4">
      <c r="C21" s="205"/>
      <c r="D21" s="206"/>
    </row>
    <row r="22" spans="2:4">
      <c r="C22" s="205"/>
      <c r="D22" s="207"/>
    </row>
  </sheetData>
  <conditionalFormatting sqref="H5">
    <cfRule type="cellIs" dxfId="13" priority="1" operator="lessThan">
      <formula>0</formula>
    </cfRule>
    <cfRule type="cellIs" dxfId="12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4674D-BBAA-4B06-9794-46F380D67E02}">
  <sheetPr>
    <tabColor theme="3" tint="0.59999389629810485"/>
    <pageSetUpPr fitToPage="1"/>
  </sheetPr>
  <dimension ref="A1:L27"/>
  <sheetViews>
    <sheetView tabSelected="1" topLeftCell="A7" zoomScale="70" zoomScaleNormal="70" workbookViewId="0">
      <selection activeCell="A23" sqref="A23:XFD29"/>
    </sheetView>
  </sheetViews>
  <sheetFormatPr defaultColWidth="10.7109375" defaultRowHeight="12.75"/>
  <cols>
    <col min="1" max="2" width="10.7109375" style="1"/>
    <col min="3" max="3" width="10.7109375" style="302"/>
    <col min="4" max="4" width="40.7109375" style="5" customWidth="1"/>
    <col min="5" max="7" width="10.7109375" style="1"/>
    <col min="8" max="8" width="10.7109375" style="10"/>
    <col min="9" max="9" width="10.7109375" style="5"/>
    <col min="10" max="11" width="10.7109375" style="1"/>
    <col min="12" max="12" width="14" style="1" customWidth="1"/>
    <col min="13" max="16384" width="10.7109375" style="1"/>
  </cols>
  <sheetData>
    <row r="1" spans="1:12">
      <c r="A1" s="238"/>
      <c r="B1" s="223" t="s">
        <v>607</v>
      </c>
      <c r="C1" s="240" t="str">
        <f ca="1">MID(CELL("nazwa_pliku",C1),FIND("]",CELL("nazwa_pliku",C1),1)+1,100)</f>
        <v>36</v>
      </c>
      <c r="D1" s="276"/>
      <c r="E1" s="276"/>
      <c r="F1" s="277"/>
      <c r="H1" s="223"/>
      <c r="I1" s="278"/>
      <c r="J1" s="245" t="s">
        <v>518</v>
      </c>
      <c r="K1" s="277"/>
      <c r="L1" s="278"/>
    </row>
    <row r="2" spans="1:12">
      <c r="B2" s="223"/>
      <c r="C2" s="287"/>
      <c r="D2" s="276"/>
      <c r="E2" s="276"/>
      <c r="F2" s="277"/>
      <c r="H2" s="223"/>
      <c r="I2" s="278"/>
      <c r="J2" s="278"/>
      <c r="K2" s="277"/>
      <c r="L2" s="278"/>
    </row>
    <row r="3" spans="1:12">
      <c r="B3" s="223"/>
      <c r="C3" s="287"/>
      <c r="D3" s="223"/>
      <c r="E3" s="276"/>
      <c r="F3" s="223"/>
      <c r="H3" s="223"/>
      <c r="I3" s="278"/>
      <c r="J3" s="278"/>
      <c r="K3" s="277"/>
      <c r="L3" s="278"/>
    </row>
    <row r="4" spans="1:12">
      <c r="B4" s="277"/>
      <c r="C4" s="276"/>
      <c r="D4" s="276"/>
      <c r="E4" s="276"/>
      <c r="F4" s="277"/>
      <c r="H4" s="223"/>
      <c r="I4" s="278"/>
      <c r="J4" s="278"/>
      <c r="K4" s="277"/>
      <c r="L4" s="278"/>
    </row>
    <row r="5" spans="1:12" s="3" customFormat="1" ht="89.25">
      <c r="A5" s="247" t="s">
        <v>152</v>
      </c>
      <c r="B5" s="247" t="s">
        <v>1596</v>
      </c>
      <c r="C5" s="248" t="s">
        <v>0</v>
      </c>
      <c r="D5" s="247" t="s">
        <v>1389</v>
      </c>
      <c r="E5" s="249" t="s">
        <v>2</v>
      </c>
      <c r="F5" s="247" t="s">
        <v>3</v>
      </c>
      <c r="G5" s="250" t="s">
        <v>1294</v>
      </c>
      <c r="H5" s="251" t="s">
        <v>1295</v>
      </c>
      <c r="I5" s="252" t="s">
        <v>1655</v>
      </c>
      <c r="J5" s="252" t="s">
        <v>5</v>
      </c>
      <c r="K5" s="247" t="s">
        <v>608</v>
      </c>
      <c r="L5" s="252" t="s">
        <v>609</v>
      </c>
    </row>
    <row r="6" spans="1:12" s="5" customFormat="1" ht="25.5">
      <c r="A6" s="375">
        <v>1</v>
      </c>
      <c r="B6" s="332"/>
      <c r="C6" s="332" t="s">
        <v>300</v>
      </c>
      <c r="D6" s="375" t="s">
        <v>298</v>
      </c>
      <c r="E6" s="382" t="s">
        <v>35</v>
      </c>
      <c r="F6" s="333" t="s">
        <v>301</v>
      </c>
      <c r="G6" s="333" t="s">
        <v>194</v>
      </c>
      <c r="H6" s="383">
        <v>200</v>
      </c>
      <c r="I6" s="380"/>
      <c r="J6" s="380">
        <f>H6*I6</f>
        <v>0</v>
      </c>
      <c r="K6" s="381">
        <v>0.08</v>
      </c>
      <c r="L6" s="380">
        <f>J6*K6+J6</f>
        <v>0</v>
      </c>
    </row>
    <row r="7" spans="1:12" s="5" customFormat="1" ht="25.5">
      <c r="A7" s="375">
        <f>A6+1</f>
        <v>2</v>
      </c>
      <c r="B7" s="332"/>
      <c r="C7" s="332" t="s">
        <v>302</v>
      </c>
      <c r="D7" s="375" t="s">
        <v>298</v>
      </c>
      <c r="E7" s="382" t="s">
        <v>35</v>
      </c>
      <c r="F7" s="333" t="s">
        <v>171</v>
      </c>
      <c r="G7" s="333" t="s">
        <v>194</v>
      </c>
      <c r="H7" s="383">
        <v>100</v>
      </c>
      <c r="I7" s="380"/>
      <c r="J7" s="380">
        <f t="shared" ref="J7:J10" si="0">H7*I7</f>
        <v>0</v>
      </c>
      <c r="K7" s="381">
        <v>0.08</v>
      </c>
      <c r="L7" s="380">
        <f t="shared" ref="L7:L10" si="1">J7*K7+J7</f>
        <v>0</v>
      </c>
    </row>
    <row r="8" spans="1:12" s="5" customFormat="1" ht="38.25">
      <c r="A8" s="375">
        <f t="shared" ref="A8:A10" si="2">A7+1</f>
        <v>3</v>
      </c>
      <c r="B8" s="376"/>
      <c r="C8" s="376" t="s">
        <v>1406</v>
      </c>
      <c r="D8" s="375" t="s">
        <v>230</v>
      </c>
      <c r="E8" s="382" t="s">
        <v>35</v>
      </c>
      <c r="F8" s="375" t="s">
        <v>231</v>
      </c>
      <c r="G8" s="375" t="s">
        <v>31</v>
      </c>
      <c r="H8" s="383">
        <v>110</v>
      </c>
      <c r="I8" s="380"/>
      <c r="J8" s="380">
        <f t="shared" si="0"/>
        <v>0</v>
      </c>
      <c r="K8" s="381">
        <v>0.08</v>
      </c>
      <c r="L8" s="380">
        <f t="shared" si="1"/>
        <v>0</v>
      </c>
    </row>
    <row r="9" spans="1:12" s="5" customFormat="1" ht="25.5">
      <c r="A9" s="375">
        <f t="shared" si="2"/>
        <v>4</v>
      </c>
      <c r="B9" s="376"/>
      <c r="C9" s="274" t="s">
        <v>1410</v>
      </c>
      <c r="D9" s="274" t="s">
        <v>998</v>
      </c>
      <c r="E9" s="274" t="s">
        <v>35</v>
      </c>
      <c r="F9" s="274" t="s">
        <v>83</v>
      </c>
      <c r="G9" s="274" t="s">
        <v>999</v>
      </c>
      <c r="H9" s="193">
        <v>90</v>
      </c>
      <c r="I9" s="380"/>
      <c r="J9" s="380">
        <f t="shared" si="0"/>
        <v>0</v>
      </c>
      <c r="K9" s="255">
        <v>0.08</v>
      </c>
      <c r="L9" s="380">
        <f t="shared" si="1"/>
        <v>0</v>
      </c>
    </row>
    <row r="10" spans="1:12" s="8" customFormat="1">
      <c r="A10" s="375">
        <f t="shared" si="2"/>
        <v>5</v>
      </c>
      <c r="B10" s="99"/>
      <c r="C10" s="40" t="s">
        <v>836</v>
      </c>
      <c r="D10" s="40" t="s">
        <v>837</v>
      </c>
      <c r="E10" s="40" t="s">
        <v>35</v>
      </c>
      <c r="F10" s="40" t="s">
        <v>838</v>
      </c>
      <c r="G10" s="40" t="s">
        <v>50</v>
      </c>
      <c r="H10" s="42">
        <v>80</v>
      </c>
      <c r="I10" s="43"/>
      <c r="J10" s="380">
        <f t="shared" si="0"/>
        <v>0</v>
      </c>
      <c r="K10" s="44">
        <v>0.08</v>
      </c>
      <c r="L10" s="380">
        <f t="shared" si="1"/>
        <v>0</v>
      </c>
    </row>
    <row r="11" spans="1:12">
      <c r="A11" s="300" t="s">
        <v>150</v>
      </c>
      <c r="B11" s="261" t="s">
        <v>150</v>
      </c>
      <c r="C11" s="257" t="s">
        <v>150</v>
      </c>
      <c r="D11" s="257" t="s">
        <v>151</v>
      </c>
      <c r="E11" s="282" t="s">
        <v>150</v>
      </c>
      <c r="F11" s="261" t="s">
        <v>150</v>
      </c>
      <c r="G11" s="261" t="s">
        <v>150</v>
      </c>
      <c r="H11" s="261" t="s">
        <v>150</v>
      </c>
      <c r="I11" s="260"/>
      <c r="J11" s="260">
        <f>SUM(J6:J10)</f>
        <v>0</v>
      </c>
      <c r="K11" s="261" t="s">
        <v>150</v>
      </c>
      <c r="L11" s="301">
        <f>SUM(L6:L10)</f>
        <v>0</v>
      </c>
    </row>
    <row r="12" spans="1:12">
      <c r="A12" s="2"/>
      <c r="B12" s="223"/>
      <c r="C12" s="276"/>
      <c r="D12" s="287"/>
      <c r="E12" s="287"/>
      <c r="F12" s="223"/>
      <c r="H12" s="223"/>
      <c r="I12" s="245"/>
      <c r="J12" s="245"/>
      <c r="K12" s="223"/>
      <c r="L12" s="245"/>
    </row>
    <row r="13" spans="1:12">
      <c r="B13" s="277"/>
      <c r="C13" s="241" t="s">
        <v>319</v>
      </c>
      <c r="D13" s="167"/>
      <c r="E13" s="158"/>
      <c r="F13" s="6"/>
      <c r="G13" s="159"/>
      <c r="H13" s="160"/>
      <c r="I13" s="278"/>
      <c r="J13" s="278"/>
      <c r="K13" s="277"/>
      <c r="L13" s="278"/>
    </row>
    <row r="14" spans="1:12">
      <c r="C14" s="127" t="s">
        <v>445</v>
      </c>
      <c r="D14" s="167"/>
      <c r="E14" s="158"/>
      <c r="F14" s="6"/>
      <c r="G14" s="159"/>
      <c r="H14" s="160"/>
      <c r="I14" s="277"/>
      <c r="J14" s="277"/>
      <c r="K14" s="278"/>
      <c r="L14" s="278"/>
    </row>
    <row r="15" spans="1:12">
      <c r="C15" s="127" t="s">
        <v>320</v>
      </c>
      <c r="D15" s="167"/>
      <c r="E15" s="158"/>
      <c r="F15" s="6"/>
      <c r="G15" s="159"/>
      <c r="H15" s="160"/>
      <c r="I15" s="278"/>
      <c r="J15" s="278"/>
      <c r="K15" s="277"/>
      <c r="L15" s="278"/>
    </row>
    <row r="16" spans="1:12">
      <c r="C16" s="127" t="s">
        <v>321</v>
      </c>
      <c r="D16" s="167"/>
      <c r="E16" s="158"/>
      <c r="F16" s="6"/>
      <c r="G16" s="159"/>
      <c r="H16" s="160"/>
      <c r="I16" s="278"/>
      <c r="J16" s="278"/>
      <c r="K16" s="277"/>
      <c r="L16" s="278"/>
    </row>
    <row r="17" spans="1:12">
      <c r="C17" s="127" t="s">
        <v>655</v>
      </c>
      <c r="D17" s="167"/>
      <c r="E17" s="158"/>
      <c r="F17" s="6"/>
      <c r="G17" s="159"/>
      <c r="H17" s="160"/>
    </row>
    <row r="18" spans="1:12" s="5" customFormat="1">
      <c r="A18" s="1"/>
      <c r="B18" s="1"/>
      <c r="C18" s="126" t="s">
        <v>606</v>
      </c>
      <c r="D18" s="241"/>
      <c r="E18" s="242"/>
      <c r="F18" s="242"/>
      <c r="G18" s="199"/>
      <c r="H18" s="200"/>
      <c r="J18" s="1"/>
      <c r="K18" s="1"/>
      <c r="L18" s="1"/>
    </row>
    <row r="19" spans="1:12" s="5" customFormat="1">
      <c r="A19" s="1"/>
      <c r="B19" s="1"/>
      <c r="C19" s="126" t="s">
        <v>1347</v>
      </c>
      <c r="D19" s="241"/>
      <c r="E19" s="242"/>
      <c r="F19" s="242"/>
      <c r="G19" s="199"/>
      <c r="H19" s="200"/>
      <c r="J19" s="1"/>
      <c r="K19" s="1"/>
      <c r="L19" s="1"/>
    </row>
    <row r="20" spans="1:12" s="5" customFormat="1">
      <c r="A20" s="1"/>
      <c r="B20" s="1"/>
      <c r="C20" s="127" t="s">
        <v>1348</v>
      </c>
      <c r="D20" s="241"/>
      <c r="E20" s="242"/>
      <c r="F20" s="242"/>
      <c r="G20" s="199"/>
      <c r="H20" s="200"/>
      <c r="J20" s="1"/>
      <c r="K20" s="1"/>
      <c r="L20" s="1"/>
    </row>
    <row r="21" spans="1:12" s="5" customFormat="1">
      <c r="A21" s="1"/>
      <c r="B21" s="1"/>
      <c r="C21" s="204" t="s">
        <v>1349</v>
      </c>
      <c r="D21" s="241"/>
      <c r="E21" s="242"/>
      <c r="F21" s="242"/>
      <c r="G21" s="199"/>
      <c r="H21" s="200"/>
      <c r="J21" s="1"/>
      <c r="K21" s="1"/>
      <c r="L21" s="1"/>
    </row>
    <row r="22" spans="1:12" s="5" customFormat="1">
      <c r="A22" s="1"/>
      <c r="B22" s="1"/>
      <c r="C22" s="204"/>
      <c r="D22" s="167"/>
      <c r="E22" s="158"/>
      <c r="F22" s="6"/>
      <c r="G22" s="159"/>
      <c r="H22" s="160"/>
      <c r="J22" s="1"/>
      <c r="K22" s="1"/>
      <c r="L22" s="1"/>
    </row>
    <row r="23" spans="1:12" s="5" customFormat="1">
      <c r="A23" s="1"/>
      <c r="B23" s="1"/>
      <c r="C23" s="205"/>
      <c r="D23" s="206"/>
      <c r="E23" s="158"/>
      <c r="F23" s="6"/>
      <c r="G23" s="159"/>
      <c r="H23" s="160"/>
      <c r="J23" s="1"/>
      <c r="K23" s="1"/>
      <c r="L23" s="1"/>
    </row>
    <row r="24" spans="1:12" s="5" customFormat="1">
      <c r="A24" s="1"/>
      <c r="B24" s="1"/>
      <c r="C24" s="205"/>
      <c r="D24" s="206"/>
      <c r="E24" s="158"/>
      <c r="F24" s="6"/>
      <c r="G24" s="159"/>
      <c r="H24" s="160"/>
      <c r="J24" s="1"/>
      <c r="K24" s="1"/>
      <c r="L24" s="1"/>
    </row>
    <row r="25" spans="1:12" s="5" customFormat="1">
      <c r="A25" s="1"/>
      <c r="B25" s="1"/>
      <c r="C25" s="205"/>
      <c r="D25" s="206"/>
      <c r="E25" s="158"/>
      <c r="F25" s="6"/>
      <c r="G25" s="159"/>
      <c r="H25" s="160"/>
      <c r="J25" s="1"/>
      <c r="K25" s="1"/>
      <c r="L25" s="1"/>
    </row>
    <row r="26" spans="1:12" s="5" customFormat="1">
      <c r="A26" s="1"/>
      <c r="B26" s="1"/>
      <c r="C26" s="205"/>
      <c r="D26" s="206"/>
      <c r="E26" s="158"/>
      <c r="F26" s="6"/>
      <c r="G26" s="159"/>
      <c r="H26" s="160"/>
      <c r="J26" s="1"/>
      <c r="K26" s="1"/>
      <c r="L26" s="1"/>
    </row>
    <row r="27" spans="1:12" s="5" customFormat="1">
      <c r="A27" s="1"/>
      <c r="B27" s="1"/>
      <c r="C27" s="205"/>
      <c r="D27" s="207"/>
      <c r="E27" s="158"/>
      <c r="F27" s="6"/>
      <c r="G27" s="159"/>
      <c r="H27" s="160"/>
      <c r="J27" s="1"/>
      <c r="K27" s="1"/>
      <c r="L27" s="1"/>
    </row>
  </sheetData>
  <conditionalFormatting sqref="H5">
    <cfRule type="cellIs" dxfId="11" priority="13" operator="lessThan">
      <formula>0</formula>
    </cfRule>
    <cfRule type="cellIs" dxfId="10" priority="14" operator="lessThan">
      <formula>0</formula>
    </cfRule>
  </conditionalFormatting>
  <conditionalFormatting sqref="H6">
    <cfRule type="cellIs" dxfId="9" priority="9" operator="lessThan">
      <formula>0</formula>
    </cfRule>
    <cfRule type="cellIs" dxfId="8" priority="10" operator="lessThan">
      <formula>0</formula>
    </cfRule>
  </conditionalFormatting>
  <conditionalFormatting sqref="H7">
    <cfRule type="cellIs" dxfId="7" priority="7" operator="lessThan">
      <formula>0</formula>
    </cfRule>
    <cfRule type="cellIs" dxfId="6" priority="8" operator="lessThan">
      <formula>0</formula>
    </cfRule>
  </conditionalFormatting>
  <conditionalFormatting sqref="H8">
    <cfRule type="cellIs" dxfId="5" priority="5" operator="lessThan">
      <formula>0</formula>
    </cfRule>
    <cfRule type="cellIs" dxfId="4" priority="6" operator="lessThan">
      <formula>0</formula>
    </cfRule>
  </conditionalFormatting>
  <conditionalFormatting sqref="H9">
    <cfRule type="cellIs" dxfId="3" priority="3" operator="lessThan">
      <formula>0</formula>
    </cfRule>
    <cfRule type="cellIs" dxfId="2" priority="4" operator="lessThan">
      <formula>0</formula>
    </cfRule>
  </conditionalFormatting>
  <conditionalFormatting sqref="H10">
    <cfRule type="cellIs" dxfId="1" priority="1" operator="lessThan">
      <formula>0</formula>
    </cfRule>
    <cfRule type="cellIs" dxfId="0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8" firstPageNumber="0" fitToHeight="0" orientation="landscape" r:id="rId1"/>
  <headerFoot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48F1F-B40B-49C1-A9A2-9281F71DDA40}">
  <dimension ref="A1:L50"/>
  <sheetViews>
    <sheetView topLeftCell="A13" workbookViewId="0">
      <selection activeCell="S33" sqref="S33"/>
    </sheetView>
  </sheetViews>
  <sheetFormatPr defaultColWidth="8.85546875" defaultRowHeight="15"/>
  <cols>
    <col min="1" max="1" width="8.85546875" style="14" customWidth="1"/>
    <col min="2" max="2" width="11.7109375" style="14" customWidth="1"/>
    <col min="3" max="3" width="16.140625" style="14" customWidth="1"/>
    <col min="4" max="4" width="16.5703125" style="7" customWidth="1"/>
    <col min="5" max="5" width="20.42578125" style="366" customWidth="1"/>
    <col min="6" max="6" width="16.7109375" style="230" customWidth="1"/>
    <col min="7" max="7" width="12.42578125" style="15" hidden="1" customWidth="1"/>
    <col min="8" max="8" width="14.140625" style="15" hidden="1" customWidth="1"/>
    <col min="9" max="9" width="16.42578125" style="15" hidden="1" customWidth="1"/>
    <col min="10" max="10" width="10.42578125" style="15" hidden="1" customWidth="1"/>
    <col min="11" max="11" width="9.85546875" style="116" hidden="1" customWidth="1"/>
    <col min="12" max="12" width="8.85546875" style="227"/>
    <col min="13" max="16384" width="8.85546875" style="15"/>
  </cols>
  <sheetData>
    <row r="1" spans="1:11">
      <c r="A1" s="12" t="str">
        <f ca="1">MID(CELL("nazwa_pliku",A1),FIND("]",CELL("nazwa_pliku",A1),1)+1,100)</f>
        <v>Zestawienie</v>
      </c>
      <c r="B1" s="13"/>
      <c r="D1" s="14"/>
    </row>
    <row r="2" spans="1:11">
      <c r="B2" s="527" t="s">
        <v>515</v>
      </c>
      <c r="C2" s="527"/>
      <c r="D2" s="527"/>
    </row>
    <row r="3" spans="1:11">
      <c r="D3" s="117" t="s">
        <v>1177</v>
      </c>
      <c r="G3" s="528" t="s">
        <v>1178</v>
      </c>
      <c r="H3" s="528"/>
      <c r="I3" s="528"/>
      <c r="J3" s="528"/>
      <c r="K3" s="528"/>
    </row>
    <row r="4" spans="1:11" ht="45">
      <c r="B4" s="16" t="s">
        <v>1179</v>
      </c>
      <c r="C4" s="118" t="s">
        <v>5</v>
      </c>
      <c r="D4" s="118" t="s">
        <v>6</v>
      </c>
      <c r="E4" s="225" t="s">
        <v>1180</v>
      </c>
      <c r="F4" s="231" t="s">
        <v>1276</v>
      </c>
      <c r="G4" s="119" t="s">
        <v>5</v>
      </c>
      <c r="H4" s="119" t="s">
        <v>6</v>
      </c>
      <c r="I4" s="119" t="s">
        <v>1181</v>
      </c>
      <c r="J4" s="119" t="s">
        <v>1182</v>
      </c>
      <c r="K4" s="120" t="s">
        <v>1183</v>
      </c>
    </row>
    <row r="5" spans="1:11">
      <c r="B5" s="121">
        <v>1</v>
      </c>
      <c r="C5" s="17">
        <f t="shared" ref="C5:C40" ca="1" si="0">IFERROR(VLOOKUP("Razem",INDIRECT("'"&amp;B5&amp;"'!$d$6:$n$1000"),9,0),"")</f>
        <v>0</v>
      </c>
      <c r="D5" s="122">
        <f t="shared" ref="D5:D40" ca="1" si="1">IFERROR(VLOOKUP("Razem",INDIRECT("'"&amp;B5&amp;"'!$d$6:$n$1000"),11,0),"")</f>
        <v>0</v>
      </c>
      <c r="E5" s="226" t="s">
        <v>1358</v>
      </c>
      <c r="F5" s="232" t="s">
        <v>1290</v>
      </c>
      <c r="G5" s="123"/>
      <c r="H5" s="123"/>
      <c r="I5" s="124">
        <f t="shared" ref="I5:J8" ca="1" si="2">G5-C5</f>
        <v>0</v>
      </c>
      <c r="J5" s="124">
        <f t="shared" ca="1" si="2"/>
        <v>0</v>
      </c>
      <c r="K5" s="125" t="e">
        <f ca="1">D5/H5</f>
        <v>#DIV/0!</v>
      </c>
    </row>
    <row r="6" spans="1:11">
      <c r="B6" s="121">
        <v>2</v>
      </c>
      <c r="C6" s="17">
        <f t="shared" ca="1" si="0"/>
        <v>0</v>
      </c>
      <c r="D6" s="122">
        <f t="shared" ca="1" si="1"/>
        <v>0</v>
      </c>
      <c r="E6" s="226" t="s">
        <v>1361</v>
      </c>
      <c r="F6" s="232" t="s">
        <v>1290</v>
      </c>
      <c r="G6" s="123"/>
      <c r="H6" s="123"/>
      <c r="I6" s="124">
        <f t="shared" ca="1" si="2"/>
        <v>0</v>
      </c>
      <c r="J6" s="124">
        <f t="shared" ca="1" si="2"/>
        <v>0</v>
      </c>
      <c r="K6" s="125" t="e">
        <f ca="1">D6/H6</f>
        <v>#DIV/0!</v>
      </c>
    </row>
    <row r="7" spans="1:11">
      <c r="B7" s="121">
        <v>3</v>
      </c>
      <c r="C7" s="17">
        <f t="shared" ca="1" si="0"/>
        <v>0</v>
      </c>
      <c r="D7" s="122">
        <f t="shared" ca="1" si="1"/>
        <v>0</v>
      </c>
      <c r="E7" s="226" t="s">
        <v>1368</v>
      </c>
      <c r="F7" s="232" t="s">
        <v>1290</v>
      </c>
      <c r="G7" s="123"/>
      <c r="H7" s="123"/>
      <c r="I7" s="124">
        <f t="shared" ca="1" si="2"/>
        <v>0</v>
      </c>
      <c r="J7" s="124">
        <f t="shared" ca="1" si="2"/>
        <v>0</v>
      </c>
      <c r="K7" s="125" t="e">
        <f ca="1">D7/H7</f>
        <v>#DIV/0!</v>
      </c>
    </row>
    <row r="8" spans="1:11">
      <c r="B8" s="121">
        <v>4</v>
      </c>
      <c r="C8" s="17">
        <f t="shared" ca="1" si="0"/>
        <v>0</v>
      </c>
      <c r="D8" s="122">
        <f t="shared" ca="1" si="1"/>
        <v>0</v>
      </c>
      <c r="E8" s="226" t="s">
        <v>1366</v>
      </c>
      <c r="F8" s="232" t="s">
        <v>1290</v>
      </c>
      <c r="G8" s="123"/>
      <c r="H8" s="123"/>
      <c r="I8" s="124">
        <f t="shared" ca="1" si="2"/>
        <v>0</v>
      </c>
      <c r="J8" s="124">
        <f t="shared" ca="1" si="2"/>
        <v>0</v>
      </c>
      <c r="K8" s="125" t="e">
        <f ca="1">D8/H8</f>
        <v>#DIV/0!</v>
      </c>
    </row>
    <row r="9" spans="1:11">
      <c r="B9" s="121">
        <v>5</v>
      </c>
      <c r="C9" s="17">
        <f t="shared" ca="1" si="0"/>
        <v>0</v>
      </c>
      <c r="D9" s="122">
        <f t="shared" ca="1" si="1"/>
        <v>0</v>
      </c>
      <c r="E9" s="226" t="s">
        <v>1367</v>
      </c>
      <c r="F9" s="232" t="s">
        <v>1290</v>
      </c>
      <c r="G9" s="123"/>
      <c r="H9" s="123"/>
      <c r="I9" s="124"/>
      <c r="J9" s="124"/>
      <c r="K9" s="125"/>
    </row>
    <row r="10" spans="1:11">
      <c r="B10" s="121">
        <v>6</v>
      </c>
      <c r="C10" s="17">
        <f t="shared" ca="1" si="0"/>
        <v>0</v>
      </c>
      <c r="D10" s="122">
        <f t="shared" ca="1" si="1"/>
        <v>0</v>
      </c>
      <c r="E10" s="226" t="s">
        <v>1268</v>
      </c>
      <c r="F10" s="232" t="s">
        <v>1290</v>
      </c>
      <c r="G10" s="123"/>
      <c r="H10" s="123"/>
      <c r="I10" s="124">
        <f ca="1">G10-C10</f>
        <v>0</v>
      </c>
      <c r="J10" s="124">
        <f ca="1">H10-D10</f>
        <v>0</v>
      </c>
      <c r="K10" s="125" t="e">
        <f ca="1">D10/H10</f>
        <v>#DIV/0!</v>
      </c>
    </row>
    <row r="11" spans="1:11">
      <c r="B11" s="121" t="str">
        <f ca="1">'7'!C1</f>
        <v>7</v>
      </c>
      <c r="C11" s="17">
        <f t="shared" ca="1" si="0"/>
        <v>0</v>
      </c>
      <c r="D11" s="122">
        <f t="shared" ca="1" si="1"/>
        <v>0</v>
      </c>
      <c r="E11" s="226" t="s">
        <v>1363</v>
      </c>
      <c r="F11" s="232" t="s">
        <v>1290</v>
      </c>
      <c r="G11" s="123"/>
      <c r="H11" s="123"/>
      <c r="I11" s="124"/>
      <c r="J11" s="124"/>
      <c r="K11" s="125"/>
    </row>
    <row r="12" spans="1:11">
      <c r="B12" s="121" t="str">
        <f ca="1">'8'!C1</f>
        <v>8</v>
      </c>
      <c r="C12" s="17">
        <f t="shared" ca="1" si="0"/>
        <v>0</v>
      </c>
      <c r="D12" s="122">
        <f t="shared" ca="1" si="1"/>
        <v>0</v>
      </c>
      <c r="E12" s="226" t="s">
        <v>1364</v>
      </c>
      <c r="F12" s="232" t="s">
        <v>1290</v>
      </c>
      <c r="G12" s="123"/>
      <c r="H12" s="123"/>
      <c r="I12" s="124"/>
      <c r="J12" s="124"/>
      <c r="K12" s="125"/>
    </row>
    <row r="13" spans="1:11">
      <c r="B13" s="121" t="str">
        <f ca="1">'9'!C1</f>
        <v>9</v>
      </c>
      <c r="C13" s="17">
        <f t="shared" ca="1" si="0"/>
        <v>0</v>
      </c>
      <c r="D13" s="122">
        <f t="shared" ca="1" si="1"/>
        <v>0</v>
      </c>
      <c r="E13" s="226" t="s">
        <v>1365</v>
      </c>
      <c r="F13" s="232" t="s">
        <v>1290</v>
      </c>
      <c r="G13" s="123"/>
      <c r="H13" s="123"/>
      <c r="I13" s="124"/>
      <c r="J13" s="124"/>
      <c r="K13" s="125"/>
    </row>
    <row r="14" spans="1:11">
      <c r="B14" s="121">
        <v>10</v>
      </c>
      <c r="C14" s="17">
        <f t="shared" ca="1" si="0"/>
        <v>0</v>
      </c>
      <c r="D14" s="122">
        <f t="shared" ca="1" si="1"/>
        <v>0</v>
      </c>
      <c r="E14" s="226" t="s">
        <v>1352</v>
      </c>
      <c r="F14" s="232" t="s">
        <v>1290</v>
      </c>
      <c r="G14" s="123"/>
      <c r="H14" s="123"/>
      <c r="I14" s="124">
        <f t="shared" ref="I14:I27" ca="1" si="3">G14-C14</f>
        <v>0</v>
      </c>
      <c r="J14" s="124">
        <f t="shared" ref="J14:J27" ca="1" si="4">H14-D14</f>
        <v>0</v>
      </c>
      <c r="K14" s="125" t="e">
        <f t="shared" ref="K14:K27" ca="1" si="5">D14/H14</f>
        <v>#DIV/0!</v>
      </c>
    </row>
    <row r="15" spans="1:11">
      <c r="B15" s="121">
        <v>11</v>
      </c>
      <c r="C15" s="17">
        <f t="shared" ca="1" si="0"/>
        <v>0</v>
      </c>
      <c r="D15" s="122">
        <f t="shared" ca="1" si="1"/>
        <v>0</v>
      </c>
      <c r="E15" s="226" t="s">
        <v>1369</v>
      </c>
      <c r="F15" s="232" t="s">
        <v>1290</v>
      </c>
      <c r="G15" s="123"/>
      <c r="H15" s="123"/>
      <c r="I15" s="124">
        <f t="shared" ca="1" si="3"/>
        <v>0</v>
      </c>
      <c r="J15" s="124">
        <f t="shared" ca="1" si="4"/>
        <v>0</v>
      </c>
      <c r="K15" s="125" t="e">
        <f t="shared" ca="1" si="5"/>
        <v>#DIV/0!</v>
      </c>
    </row>
    <row r="16" spans="1:11">
      <c r="B16" s="121" t="str">
        <f ca="1">'12'!C1</f>
        <v>12</v>
      </c>
      <c r="C16" s="17">
        <f t="shared" ca="1" si="0"/>
        <v>0</v>
      </c>
      <c r="D16" s="122">
        <f t="shared" ca="1" si="1"/>
        <v>0</v>
      </c>
      <c r="E16" s="226" t="s">
        <v>1370</v>
      </c>
      <c r="F16" s="232" t="s">
        <v>1290</v>
      </c>
      <c r="G16" s="123"/>
      <c r="H16" s="123"/>
      <c r="I16" s="124">
        <f t="shared" ca="1" si="3"/>
        <v>0</v>
      </c>
      <c r="J16" s="124">
        <f t="shared" ca="1" si="4"/>
        <v>0</v>
      </c>
      <c r="K16" s="125" t="e">
        <f t="shared" ca="1" si="5"/>
        <v>#DIV/0!</v>
      </c>
    </row>
    <row r="17" spans="2:11">
      <c r="B17" s="121" t="str">
        <f ca="1">'13'!$C$1</f>
        <v>13</v>
      </c>
      <c r="C17" s="17">
        <f t="shared" ca="1" si="0"/>
        <v>0</v>
      </c>
      <c r="D17" s="122">
        <f t="shared" ca="1" si="1"/>
        <v>0</v>
      </c>
      <c r="E17" s="226" t="s">
        <v>1362</v>
      </c>
      <c r="F17" s="232" t="s">
        <v>1290</v>
      </c>
      <c r="G17" s="123"/>
      <c r="H17" s="123"/>
      <c r="I17" s="124">
        <f t="shared" ca="1" si="3"/>
        <v>0</v>
      </c>
      <c r="J17" s="124">
        <f t="shared" ca="1" si="4"/>
        <v>0</v>
      </c>
      <c r="K17" s="125" t="e">
        <f t="shared" ca="1" si="5"/>
        <v>#DIV/0!</v>
      </c>
    </row>
    <row r="18" spans="2:11">
      <c r="B18" s="121">
        <v>14</v>
      </c>
      <c r="C18" s="17">
        <f t="shared" ca="1" si="0"/>
        <v>0</v>
      </c>
      <c r="D18" s="122">
        <f t="shared" ca="1" si="1"/>
        <v>0</v>
      </c>
      <c r="E18" s="427" t="s">
        <v>1594</v>
      </c>
      <c r="F18" s="232" t="s">
        <v>1290</v>
      </c>
      <c r="G18" s="123"/>
      <c r="H18" s="123"/>
      <c r="I18" s="124">
        <f t="shared" ca="1" si="3"/>
        <v>0</v>
      </c>
      <c r="J18" s="124">
        <f t="shared" ca="1" si="4"/>
        <v>0</v>
      </c>
      <c r="K18" s="125" t="e">
        <f t="shared" ca="1" si="5"/>
        <v>#DIV/0!</v>
      </c>
    </row>
    <row r="19" spans="2:11">
      <c r="B19" s="121">
        <v>15</v>
      </c>
      <c r="C19" s="17">
        <f t="shared" ca="1" si="0"/>
        <v>0</v>
      </c>
      <c r="D19" s="122">
        <f t="shared" ca="1" si="1"/>
        <v>0</v>
      </c>
      <c r="E19" s="437" t="s">
        <v>1677</v>
      </c>
      <c r="F19" s="232" t="s">
        <v>1290</v>
      </c>
      <c r="G19" s="123"/>
      <c r="H19" s="123"/>
      <c r="I19" s="124">
        <f t="shared" ca="1" si="3"/>
        <v>0</v>
      </c>
      <c r="J19" s="124">
        <f t="shared" ca="1" si="4"/>
        <v>0</v>
      </c>
      <c r="K19" s="125" t="e">
        <f t="shared" ca="1" si="5"/>
        <v>#DIV/0!</v>
      </c>
    </row>
    <row r="20" spans="2:11">
      <c r="B20" s="121">
        <v>16</v>
      </c>
      <c r="C20" s="17">
        <f t="shared" ca="1" si="0"/>
        <v>0</v>
      </c>
      <c r="D20" s="122">
        <f t="shared" ca="1" si="1"/>
        <v>0</v>
      </c>
      <c r="E20" s="226" t="s">
        <v>1595</v>
      </c>
      <c r="F20" s="232" t="s">
        <v>1290</v>
      </c>
      <c r="G20" s="123"/>
      <c r="H20" s="123"/>
      <c r="I20" s="124">
        <f t="shared" ca="1" si="3"/>
        <v>0</v>
      </c>
      <c r="J20" s="124">
        <f t="shared" ca="1" si="4"/>
        <v>0</v>
      </c>
      <c r="K20" s="125" t="e">
        <f t="shared" ca="1" si="5"/>
        <v>#DIV/0!</v>
      </c>
    </row>
    <row r="21" spans="2:11">
      <c r="B21" s="121" t="str">
        <f ca="1">'17'!C1</f>
        <v>17</v>
      </c>
      <c r="C21" s="17">
        <f t="shared" ca="1" si="0"/>
        <v>0</v>
      </c>
      <c r="D21" s="122">
        <f t="shared" ca="1" si="1"/>
        <v>0</v>
      </c>
      <c r="E21" s="226" t="s">
        <v>1371</v>
      </c>
      <c r="F21" s="232" t="s">
        <v>1290</v>
      </c>
      <c r="G21" s="123"/>
      <c r="H21" s="123"/>
      <c r="I21" s="124">
        <f t="shared" ca="1" si="3"/>
        <v>0</v>
      </c>
      <c r="J21" s="124">
        <f t="shared" ca="1" si="4"/>
        <v>0</v>
      </c>
      <c r="K21" s="125" t="e">
        <f t="shared" ca="1" si="5"/>
        <v>#DIV/0!</v>
      </c>
    </row>
    <row r="22" spans="2:11">
      <c r="B22" s="121" t="str">
        <f ca="1">'18'!C1</f>
        <v>18</v>
      </c>
      <c r="C22" s="17">
        <f t="shared" ca="1" si="0"/>
        <v>0</v>
      </c>
      <c r="D22" s="122">
        <f t="shared" ca="1" si="1"/>
        <v>0</v>
      </c>
      <c r="E22" s="226" t="s">
        <v>1372</v>
      </c>
      <c r="F22" s="232" t="s">
        <v>1290</v>
      </c>
      <c r="G22" s="123"/>
      <c r="H22" s="123"/>
      <c r="I22" s="124">
        <f t="shared" ca="1" si="3"/>
        <v>0</v>
      </c>
      <c r="J22" s="124">
        <f t="shared" ca="1" si="4"/>
        <v>0</v>
      </c>
      <c r="K22" s="125" t="e">
        <f t="shared" ca="1" si="5"/>
        <v>#DIV/0!</v>
      </c>
    </row>
    <row r="23" spans="2:11">
      <c r="B23" s="121" t="str">
        <f ca="1">'19'!C1</f>
        <v>19</v>
      </c>
      <c r="C23" s="17">
        <f t="shared" ca="1" si="0"/>
        <v>0</v>
      </c>
      <c r="D23" s="122">
        <f t="shared" ca="1" si="1"/>
        <v>0</v>
      </c>
      <c r="E23" s="226" t="s">
        <v>1678</v>
      </c>
      <c r="F23" s="232" t="s">
        <v>1290</v>
      </c>
      <c r="G23" s="123"/>
      <c r="H23" s="123"/>
      <c r="I23" s="124">
        <f t="shared" ca="1" si="3"/>
        <v>0</v>
      </c>
      <c r="J23" s="124">
        <f t="shared" ca="1" si="4"/>
        <v>0</v>
      </c>
      <c r="K23" s="125" t="e">
        <f t="shared" ca="1" si="5"/>
        <v>#DIV/0!</v>
      </c>
    </row>
    <row r="24" spans="2:11">
      <c r="B24" s="121" t="str">
        <f ca="1">'20'!C1</f>
        <v>20</v>
      </c>
      <c r="C24" s="17">
        <f t="shared" ca="1" si="0"/>
        <v>0</v>
      </c>
      <c r="D24" s="122">
        <f t="shared" ca="1" si="1"/>
        <v>0</v>
      </c>
      <c r="E24" s="226" t="s">
        <v>1334</v>
      </c>
      <c r="F24" s="232" t="s">
        <v>1290</v>
      </c>
      <c r="G24" s="123"/>
      <c r="H24" s="123"/>
      <c r="I24" s="124">
        <f t="shared" ca="1" si="3"/>
        <v>0</v>
      </c>
      <c r="J24" s="124">
        <f t="shared" ca="1" si="4"/>
        <v>0</v>
      </c>
      <c r="K24" s="125" t="e">
        <f t="shared" ca="1" si="5"/>
        <v>#DIV/0!</v>
      </c>
    </row>
    <row r="25" spans="2:11">
      <c r="B25" s="121" t="str">
        <f ca="1">'21'!C1</f>
        <v>21</v>
      </c>
      <c r="C25" s="17">
        <f t="shared" ca="1" si="0"/>
        <v>0</v>
      </c>
      <c r="D25" s="122">
        <f t="shared" ca="1" si="1"/>
        <v>0</v>
      </c>
      <c r="E25" s="226" t="s">
        <v>1373</v>
      </c>
      <c r="F25" s="232" t="s">
        <v>1290</v>
      </c>
      <c r="G25" s="123"/>
      <c r="H25" s="123"/>
      <c r="I25" s="124">
        <f t="shared" ca="1" si="3"/>
        <v>0</v>
      </c>
      <c r="J25" s="124">
        <f t="shared" ca="1" si="4"/>
        <v>0</v>
      </c>
      <c r="K25" s="125" t="e">
        <f t="shared" ca="1" si="5"/>
        <v>#DIV/0!</v>
      </c>
    </row>
    <row r="26" spans="2:11">
      <c r="B26" s="121" t="str">
        <f ca="1">'22'!C1</f>
        <v>22</v>
      </c>
      <c r="C26" s="17">
        <f t="shared" ca="1" si="0"/>
        <v>0</v>
      </c>
      <c r="D26" s="122">
        <f t="shared" ca="1" si="1"/>
        <v>0</v>
      </c>
      <c r="E26" s="226" t="s">
        <v>1374</v>
      </c>
      <c r="F26" s="232" t="s">
        <v>1290</v>
      </c>
      <c r="G26" s="123"/>
      <c r="H26" s="123"/>
      <c r="I26" s="124">
        <f t="shared" ca="1" si="3"/>
        <v>0</v>
      </c>
      <c r="J26" s="124">
        <f t="shared" ca="1" si="4"/>
        <v>0</v>
      </c>
      <c r="K26" s="125" t="e">
        <f t="shared" ca="1" si="5"/>
        <v>#DIV/0!</v>
      </c>
    </row>
    <row r="27" spans="2:11">
      <c r="B27" s="121">
        <f>'23'!C1</f>
        <v>23</v>
      </c>
      <c r="C27" s="17">
        <f t="shared" ca="1" si="0"/>
        <v>0</v>
      </c>
      <c r="D27" s="122">
        <f t="shared" ca="1" si="1"/>
        <v>0</v>
      </c>
      <c r="E27" s="226" t="s">
        <v>1357</v>
      </c>
      <c r="F27" s="232" t="s">
        <v>1290</v>
      </c>
      <c r="G27" s="123"/>
      <c r="H27" s="123"/>
      <c r="I27" s="124">
        <f t="shared" ca="1" si="3"/>
        <v>0</v>
      </c>
      <c r="J27" s="124">
        <f t="shared" ca="1" si="4"/>
        <v>0</v>
      </c>
      <c r="K27" s="125" t="e">
        <f t="shared" ca="1" si="5"/>
        <v>#DIV/0!</v>
      </c>
    </row>
    <row r="28" spans="2:11">
      <c r="B28" s="121" t="str">
        <f ca="1">'24'!C1</f>
        <v>24</v>
      </c>
      <c r="C28" s="17">
        <f t="shared" ca="1" si="0"/>
        <v>0</v>
      </c>
      <c r="D28" s="122">
        <f t="shared" ca="1" si="1"/>
        <v>0</v>
      </c>
      <c r="E28" s="226" t="s">
        <v>1375</v>
      </c>
      <c r="F28" s="232" t="s">
        <v>1290</v>
      </c>
      <c r="G28" s="123"/>
      <c r="H28" s="123"/>
      <c r="I28" s="124"/>
      <c r="J28" s="124"/>
      <c r="K28" s="125"/>
    </row>
    <row r="29" spans="2:11">
      <c r="B29" s="121" t="str">
        <f ca="1">'25'!C1</f>
        <v>25</v>
      </c>
      <c r="C29" s="17">
        <f t="shared" ca="1" si="0"/>
        <v>0</v>
      </c>
      <c r="D29" s="122">
        <f t="shared" ca="1" si="1"/>
        <v>0</v>
      </c>
      <c r="E29" s="226" t="s">
        <v>1337</v>
      </c>
      <c r="F29" s="232" t="s">
        <v>1290</v>
      </c>
      <c r="G29" s="123"/>
      <c r="H29" s="123"/>
      <c r="I29" s="124"/>
      <c r="J29" s="124"/>
      <c r="K29" s="125"/>
    </row>
    <row r="30" spans="2:11">
      <c r="B30" s="121" t="str">
        <f ca="1">'26'!C1</f>
        <v>26</v>
      </c>
      <c r="C30" s="17">
        <f t="shared" ca="1" si="0"/>
        <v>0</v>
      </c>
      <c r="D30" s="122">
        <f t="shared" ca="1" si="1"/>
        <v>0</v>
      </c>
      <c r="E30" s="226" t="s">
        <v>1376</v>
      </c>
      <c r="F30" s="232" t="s">
        <v>1290</v>
      </c>
      <c r="G30" s="123"/>
      <c r="H30" s="123"/>
      <c r="I30" s="124"/>
      <c r="J30" s="124"/>
      <c r="K30" s="125"/>
    </row>
    <row r="31" spans="2:11">
      <c r="B31" s="121" t="str">
        <f ca="1">'27'!C1</f>
        <v>27</v>
      </c>
      <c r="C31" s="17">
        <f t="shared" ca="1" si="0"/>
        <v>0</v>
      </c>
      <c r="D31" s="122">
        <f t="shared" ca="1" si="1"/>
        <v>0</v>
      </c>
      <c r="E31" s="226" t="s">
        <v>1359</v>
      </c>
      <c r="F31" s="232" t="s">
        <v>1290</v>
      </c>
      <c r="G31" s="123"/>
      <c r="H31" s="123"/>
      <c r="I31" s="124">
        <f t="shared" ref="I31:J38" ca="1" si="6">G31-C31</f>
        <v>0</v>
      </c>
      <c r="J31" s="124">
        <f t="shared" ca="1" si="6"/>
        <v>0</v>
      </c>
      <c r="K31" s="125" t="e">
        <f t="shared" ref="K31:K38" ca="1" si="7">D31/H31</f>
        <v>#DIV/0!</v>
      </c>
    </row>
    <row r="32" spans="2:11">
      <c r="B32" s="121" t="str">
        <f ca="1">'28'!C1</f>
        <v>28</v>
      </c>
      <c r="C32" s="17">
        <f t="shared" ca="1" si="0"/>
        <v>0</v>
      </c>
      <c r="D32" s="122">
        <f t="shared" ca="1" si="1"/>
        <v>0</v>
      </c>
      <c r="E32" s="226" t="s">
        <v>1338</v>
      </c>
      <c r="F32" s="232" t="s">
        <v>1290</v>
      </c>
      <c r="G32" s="123"/>
      <c r="H32" s="123"/>
      <c r="I32" s="124">
        <f t="shared" ca="1" si="6"/>
        <v>0</v>
      </c>
      <c r="J32" s="124">
        <f t="shared" ca="1" si="6"/>
        <v>0</v>
      </c>
      <c r="K32" s="125" t="e">
        <f t="shared" ca="1" si="7"/>
        <v>#DIV/0!</v>
      </c>
    </row>
    <row r="33" spans="2:11">
      <c r="B33" s="121" t="str">
        <f ca="1">'29'!C1</f>
        <v>29</v>
      </c>
      <c r="C33" s="17">
        <f t="shared" ca="1" si="0"/>
        <v>0</v>
      </c>
      <c r="D33" s="122">
        <f t="shared" ca="1" si="1"/>
        <v>0</v>
      </c>
      <c r="E33" s="226" t="s">
        <v>1336</v>
      </c>
      <c r="F33" s="232" t="s">
        <v>1290</v>
      </c>
      <c r="G33" s="123"/>
      <c r="H33" s="123"/>
      <c r="I33" s="124">
        <f t="shared" ca="1" si="6"/>
        <v>0</v>
      </c>
      <c r="J33" s="124">
        <f t="shared" ca="1" si="6"/>
        <v>0</v>
      </c>
      <c r="K33" s="125" t="e">
        <f t="shared" ca="1" si="7"/>
        <v>#DIV/0!</v>
      </c>
    </row>
    <row r="34" spans="2:11">
      <c r="B34" s="121" t="str">
        <f ca="1">'30'!C1</f>
        <v>30</v>
      </c>
      <c r="C34" s="17">
        <f t="shared" ca="1" si="0"/>
        <v>0</v>
      </c>
      <c r="D34" s="122">
        <f t="shared" ca="1" si="1"/>
        <v>0</v>
      </c>
      <c r="E34" s="226" t="s">
        <v>1335</v>
      </c>
      <c r="F34" s="232" t="s">
        <v>1290</v>
      </c>
      <c r="G34" s="123"/>
      <c r="H34" s="123"/>
      <c r="I34" s="124">
        <f t="shared" ca="1" si="6"/>
        <v>0</v>
      </c>
      <c r="J34" s="124">
        <f t="shared" ca="1" si="6"/>
        <v>0</v>
      </c>
      <c r="K34" s="125" t="e">
        <f t="shared" ca="1" si="7"/>
        <v>#DIV/0!</v>
      </c>
    </row>
    <row r="35" spans="2:11">
      <c r="B35" s="121">
        <v>31</v>
      </c>
      <c r="C35" s="17">
        <f t="shared" ca="1" si="0"/>
        <v>0</v>
      </c>
      <c r="D35" s="122">
        <f t="shared" ca="1" si="1"/>
        <v>0</v>
      </c>
      <c r="E35" s="226" t="s">
        <v>1675</v>
      </c>
      <c r="F35" s="232" t="s">
        <v>1290</v>
      </c>
      <c r="G35" s="123"/>
      <c r="H35" s="123"/>
      <c r="I35" s="124">
        <f t="shared" ca="1" si="6"/>
        <v>0</v>
      </c>
      <c r="J35" s="124">
        <f t="shared" ca="1" si="6"/>
        <v>0</v>
      </c>
      <c r="K35" s="125" t="e">
        <f t="shared" ca="1" si="7"/>
        <v>#DIV/0!</v>
      </c>
    </row>
    <row r="36" spans="2:11">
      <c r="B36" s="121">
        <v>32</v>
      </c>
      <c r="C36" s="17">
        <f t="shared" ca="1" si="0"/>
        <v>0</v>
      </c>
      <c r="D36" s="122">
        <f t="shared" ca="1" si="1"/>
        <v>0</v>
      </c>
      <c r="E36" s="226" t="s">
        <v>1677</v>
      </c>
      <c r="F36" s="232" t="s">
        <v>1290</v>
      </c>
      <c r="G36" s="123"/>
      <c r="H36" s="123"/>
      <c r="I36" s="124">
        <f t="shared" ca="1" si="6"/>
        <v>0</v>
      </c>
      <c r="J36" s="124">
        <f t="shared" ca="1" si="6"/>
        <v>0</v>
      </c>
      <c r="K36" s="125" t="e">
        <f t="shared" ca="1" si="7"/>
        <v>#DIV/0!</v>
      </c>
    </row>
    <row r="37" spans="2:11">
      <c r="B37" s="121">
        <v>33</v>
      </c>
      <c r="C37" s="17">
        <f t="shared" ca="1" si="0"/>
        <v>0</v>
      </c>
      <c r="D37" s="122">
        <f t="shared" ca="1" si="1"/>
        <v>0</v>
      </c>
      <c r="E37" s="226" t="s">
        <v>1676</v>
      </c>
      <c r="F37" s="232" t="s">
        <v>1290</v>
      </c>
      <c r="G37" s="123"/>
      <c r="H37" s="123"/>
      <c r="I37" s="124">
        <f t="shared" ca="1" si="6"/>
        <v>0</v>
      </c>
      <c r="J37" s="124">
        <f t="shared" ca="1" si="6"/>
        <v>0</v>
      </c>
      <c r="K37" s="125" t="e">
        <f t="shared" ca="1" si="7"/>
        <v>#DIV/0!</v>
      </c>
    </row>
    <row r="38" spans="2:11">
      <c r="B38" s="121">
        <v>34</v>
      </c>
      <c r="C38" s="17">
        <f t="shared" ca="1" si="0"/>
        <v>0</v>
      </c>
      <c r="D38" s="122">
        <f t="shared" ca="1" si="1"/>
        <v>0</v>
      </c>
      <c r="E38" s="226" t="s">
        <v>1660</v>
      </c>
      <c r="F38" s="232" t="s">
        <v>1290</v>
      </c>
      <c r="G38" s="123"/>
      <c r="H38" s="123"/>
      <c r="I38" s="124">
        <f t="shared" ca="1" si="6"/>
        <v>0</v>
      </c>
      <c r="J38" s="124">
        <f t="shared" ca="1" si="6"/>
        <v>0</v>
      </c>
      <c r="K38" s="125" t="e">
        <f t="shared" ca="1" si="7"/>
        <v>#DIV/0!</v>
      </c>
    </row>
    <row r="39" spans="2:11">
      <c r="B39" s="121">
        <v>35</v>
      </c>
      <c r="C39" s="17">
        <f t="shared" ca="1" si="0"/>
        <v>0</v>
      </c>
      <c r="D39" s="122">
        <f t="shared" ca="1" si="1"/>
        <v>0</v>
      </c>
      <c r="E39" s="226" t="s">
        <v>1688</v>
      </c>
      <c r="F39" s="232" t="s">
        <v>1290</v>
      </c>
      <c r="G39" s="123"/>
      <c r="H39" s="123"/>
      <c r="I39" s="124"/>
      <c r="J39" s="124"/>
      <c r="K39" s="125"/>
    </row>
    <row r="40" spans="2:11">
      <c r="B40" s="121">
        <v>36</v>
      </c>
      <c r="C40" s="17">
        <f t="shared" ca="1" si="0"/>
        <v>0</v>
      </c>
      <c r="D40" s="122">
        <f t="shared" ca="1" si="1"/>
        <v>0</v>
      </c>
      <c r="E40" s="226" t="s">
        <v>1693</v>
      </c>
      <c r="F40" s="232" t="s">
        <v>1290</v>
      </c>
      <c r="G40" s="123"/>
      <c r="H40" s="123"/>
      <c r="I40" s="124"/>
      <c r="J40" s="124"/>
      <c r="K40" s="125"/>
    </row>
    <row r="41" spans="2:11" ht="29.45" customHeight="1">
      <c r="B41" s="147" t="s">
        <v>151</v>
      </c>
      <c r="C41" s="149">
        <f ca="1">SUM(C5:C40)</f>
        <v>0</v>
      </c>
      <c r="D41" s="149">
        <f ca="1">SUM(D5:D40)</f>
        <v>0</v>
      </c>
      <c r="E41" s="367"/>
      <c r="F41" s="233"/>
    </row>
    <row r="42" spans="2:11">
      <c r="B42" s="148" t="s">
        <v>1184</v>
      </c>
      <c r="C42" s="153">
        <f ca="1">C41/4.2693</f>
        <v>0</v>
      </c>
      <c r="D42" s="154">
        <f ca="1">D41/4.2693</f>
        <v>0</v>
      </c>
      <c r="E42" s="367"/>
      <c r="F42" s="233"/>
      <c r="G42" s="150"/>
      <c r="H42" s="151"/>
      <c r="I42" s="150"/>
      <c r="J42" s="150"/>
      <c r="K42" s="152"/>
    </row>
    <row r="44" spans="2:11">
      <c r="B44" s="462" t="s">
        <v>1388</v>
      </c>
    </row>
    <row r="45" spans="2:11">
      <c r="B45" s="462"/>
    </row>
    <row r="46" spans="2:11">
      <c r="B46" s="7" t="s">
        <v>516</v>
      </c>
      <c r="C46" s="14" t="s">
        <v>1645</v>
      </c>
    </row>
    <row r="47" spans="2:11">
      <c r="B47" s="7"/>
    </row>
    <row r="48" spans="2:11">
      <c r="B48" s="7" t="s">
        <v>517</v>
      </c>
      <c r="C48" s="14" t="s">
        <v>1171</v>
      </c>
    </row>
    <row r="49" spans="2:3">
      <c r="B49" s="7"/>
    </row>
    <row r="50" spans="2:3">
      <c r="B50" s="7" t="s">
        <v>1185</v>
      </c>
      <c r="C50" s="224">
        <v>44186</v>
      </c>
    </row>
  </sheetData>
  <autoFilter ref="B4:F4" xr:uid="{518E1B91-5FB3-4C01-B657-B525705B473C}">
    <sortState xmlns:xlrd2="http://schemas.microsoft.com/office/spreadsheetml/2017/richdata2" ref="B5:F45">
      <sortCondition ref="B4"/>
    </sortState>
  </autoFilter>
  <sortState xmlns:xlrd2="http://schemas.microsoft.com/office/spreadsheetml/2017/richdata2" ref="A5:L40">
    <sortCondition ref="B5:B40"/>
  </sortState>
  <mergeCells count="2">
    <mergeCell ref="B2:D2"/>
    <mergeCell ref="G3:K3"/>
  </mergeCells>
  <dataValidations count="2">
    <dataValidation type="list" allowBlank="1" showInputMessage="1" showErrorMessage="1" sqref="B2" xr:uid="{DFB752D3-8100-44EB-8AE1-EF8DEA3175DB}">
      <formula1>"Analiza danych do przetargu, Formularz asortymentowo-ilościowy"</formula1>
    </dataValidation>
    <dataValidation allowBlank="1" showInputMessage="1" showErrorMessage="1" promptTitle="UWAGA" prompt="Proszę wpisać dane a zmianią się we wszystkich pakietach" sqref="C46" xr:uid="{3FF35E77-26DE-45DC-BFFA-E8EF0E439605}"/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243BB0A-EF36-48EC-874A-39781225A279}">
          <x14:formula1>
            <xm:f>'Plan zam.'!$A$3:$A$18</xm:f>
          </x14:formula1>
          <xm:sqref>F5:F41</xm:sqref>
        </x14:dataValidation>
      </x14:dataValidations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B3D97-32A3-475C-A27C-C8302176FD17}">
  <dimension ref="A1:I101"/>
  <sheetViews>
    <sheetView zoomScaleNormal="100" workbookViewId="0">
      <selection activeCell="I85" sqref="I85"/>
    </sheetView>
  </sheetViews>
  <sheetFormatPr defaultColWidth="8.85546875" defaultRowHeight="15"/>
  <cols>
    <col min="1" max="1" width="8.85546875" style="128"/>
    <col min="2" max="2" width="11" style="128" customWidth="1"/>
    <col min="3" max="3" width="8.85546875" style="128"/>
    <col min="4" max="4" width="13.28515625" style="128" customWidth="1"/>
    <col min="5" max="5" width="9" style="128" customWidth="1"/>
    <col min="6" max="7" width="7.7109375" style="128" customWidth="1"/>
    <col min="8" max="8" width="6.7109375" style="128" customWidth="1"/>
    <col min="9" max="9" width="12.85546875" style="128" customWidth="1"/>
    <col min="10" max="11" width="4.140625" style="128" customWidth="1"/>
    <col min="12" max="16384" width="8.85546875" style="128"/>
  </cols>
  <sheetData>
    <row r="1" spans="1:9" ht="46.15" customHeight="1">
      <c r="D1" s="529" t="s">
        <v>518</v>
      </c>
      <c r="E1" s="529"/>
      <c r="G1" s="530" t="s">
        <v>519</v>
      </c>
      <c r="H1" s="530"/>
      <c r="I1" s="530"/>
    </row>
    <row r="2" spans="1:9" ht="40.9" customHeight="1">
      <c r="A2" s="531" t="s">
        <v>520</v>
      </c>
      <c r="B2" s="531"/>
      <c r="C2" s="531"/>
      <c r="D2" s="531"/>
      <c r="E2" s="531"/>
      <c r="F2" s="531"/>
      <c r="G2" s="531"/>
      <c r="H2" s="531"/>
      <c r="I2" s="531"/>
    </row>
    <row r="3" spans="1:9">
      <c r="A3" s="129"/>
    </row>
    <row r="4" spans="1:9" ht="15.75">
      <c r="A4" s="130" t="s">
        <v>1186</v>
      </c>
    </row>
    <row r="5" spans="1:9">
      <c r="A5" s="349" t="s">
        <v>521</v>
      </c>
      <c r="B5" s="343"/>
      <c r="C5" s="131"/>
      <c r="D5" s="131"/>
      <c r="E5" s="131"/>
      <c r="F5" s="131"/>
      <c r="G5" s="131"/>
      <c r="H5" s="131"/>
    </row>
    <row r="6" spans="1:9">
      <c r="A6" s="132"/>
    </row>
    <row r="7" spans="1:9" ht="15.75">
      <c r="A7" s="130" t="s">
        <v>1187</v>
      </c>
    </row>
    <row r="8" spans="1:9">
      <c r="A8" s="133" t="s">
        <v>522</v>
      </c>
    </row>
    <row r="9" spans="1:9" ht="7.9" customHeight="1">
      <c r="A9" s="133"/>
    </row>
    <row r="10" spans="1:9" ht="41.45" customHeight="1">
      <c r="A10" s="532" t="s">
        <v>1205</v>
      </c>
      <c r="B10" s="532"/>
      <c r="C10" s="532"/>
      <c r="D10" s="532"/>
      <c r="E10" s="532"/>
      <c r="F10" s="532"/>
      <c r="G10" s="532"/>
      <c r="H10" s="532"/>
      <c r="I10" s="532"/>
    </row>
    <row r="11" spans="1:9" ht="9.6" customHeight="1">
      <c r="A11" s="132"/>
    </row>
    <row r="12" spans="1:9" s="133" customFormat="1" ht="15.75">
      <c r="A12" s="130" t="s">
        <v>1188</v>
      </c>
    </row>
    <row r="13" spans="1:9" s="133" customFormat="1">
      <c r="A13" s="134" t="s">
        <v>1342</v>
      </c>
      <c r="E13" s="348"/>
      <c r="F13" s="348"/>
      <c r="G13" s="348"/>
    </row>
    <row r="14" spans="1:9" s="133" customFormat="1">
      <c r="A14" s="134" t="s">
        <v>1189</v>
      </c>
    </row>
    <row r="15" spans="1:9" s="133" customFormat="1" ht="11.45" customHeight="1">
      <c r="A15" s="134"/>
    </row>
    <row r="16" spans="1:9" s="133" customFormat="1">
      <c r="A16" s="430" t="s">
        <v>1341</v>
      </c>
      <c r="B16" s="347" t="s">
        <v>1343</v>
      </c>
    </row>
    <row r="17" spans="1:8" s="133" customFormat="1" ht="5.45" customHeight="1">
      <c r="B17" s="347"/>
    </row>
    <row r="18" spans="1:8" s="133" customFormat="1" ht="15.75">
      <c r="A18" s="130" t="s">
        <v>1190</v>
      </c>
    </row>
    <row r="19" spans="1:8" s="133" customFormat="1">
      <c r="A19" s="133" t="s">
        <v>523</v>
      </c>
    </row>
    <row r="20" spans="1:8" s="133" customFormat="1" ht="18">
      <c r="A20" s="350">
        <v>12</v>
      </c>
      <c r="B20" s="351" t="s">
        <v>524</v>
      </c>
      <c r="C20" s="344"/>
      <c r="D20" s="135"/>
      <c r="E20" s="135"/>
      <c r="F20" s="135"/>
      <c r="G20" s="135"/>
      <c r="H20" s="135"/>
    </row>
    <row r="21" spans="1:8" s="133" customFormat="1" ht="10.9" customHeight="1">
      <c r="A21" s="130"/>
    </row>
    <row r="22" spans="1:8" s="133" customFormat="1" ht="15.75">
      <c r="A22" s="130" t="s">
        <v>1191</v>
      </c>
    </row>
    <row r="23" spans="1:8" s="133" customFormat="1">
      <c r="A23" s="128" t="s">
        <v>525</v>
      </c>
      <c r="D23" s="352">
        <f ca="1">Zestawienie!C41</f>
        <v>0</v>
      </c>
      <c r="E23" s="133" t="s">
        <v>526</v>
      </c>
    </row>
    <row r="24" spans="1:8" s="133" customFormat="1">
      <c r="A24" s="133" t="s">
        <v>1192</v>
      </c>
      <c r="D24" s="353">
        <f ca="1">D23/G24</f>
        <v>0</v>
      </c>
      <c r="E24" s="133" t="s">
        <v>527</v>
      </c>
      <c r="G24" s="136">
        <v>4.2693000000000003</v>
      </c>
      <c r="H24" s="136" t="s">
        <v>528</v>
      </c>
    </row>
    <row r="25" spans="1:8" s="133" customFormat="1">
      <c r="A25" s="133" t="s">
        <v>529</v>
      </c>
    </row>
    <row r="26" spans="1:8" s="133" customFormat="1">
      <c r="A26" s="133" t="s">
        <v>530</v>
      </c>
      <c r="C26" s="354" t="s">
        <v>1204</v>
      </c>
      <c r="D26" s="133" t="s">
        <v>531</v>
      </c>
    </row>
    <row r="27" spans="1:8" s="133" customFormat="1">
      <c r="A27" s="133" t="s">
        <v>532</v>
      </c>
      <c r="E27" s="356">
        <f>Zestawienie!C50</f>
        <v>44186</v>
      </c>
      <c r="F27" s="355" t="s">
        <v>533</v>
      </c>
      <c r="G27" s="133" t="s">
        <v>534</v>
      </c>
    </row>
    <row r="28" spans="1:8" s="133" customFormat="1">
      <c r="A28" s="347" t="s">
        <v>1193</v>
      </c>
      <c r="E28" s="137"/>
      <c r="F28" s="138"/>
    </row>
    <row r="29" spans="1:8" s="133" customFormat="1">
      <c r="A29" s="133" t="s">
        <v>535</v>
      </c>
      <c r="F29" s="355" t="str">
        <f>Zestawienie!C46</f>
        <v>Katarzyna Nielipiuk</v>
      </c>
    </row>
    <row r="30" spans="1:8" s="133" customFormat="1" ht="11.45" customHeight="1">
      <c r="A30" s="139"/>
    </row>
    <row r="31" spans="1:8" s="133" customFormat="1" ht="15.75">
      <c r="A31" s="130" t="s">
        <v>1194</v>
      </c>
    </row>
    <row r="32" spans="1:8" s="133" customFormat="1">
      <c r="A32" s="133" t="s">
        <v>536</v>
      </c>
    </row>
    <row r="33" spans="1:9" s="133" customFormat="1">
      <c r="A33" s="347" t="s">
        <v>1340</v>
      </c>
    </row>
    <row r="34" spans="1:9" s="133" customFormat="1" ht="15.75">
      <c r="A34" s="130" t="s">
        <v>1195</v>
      </c>
    </row>
    <row r="35" spans="1:9" s="133" customFormat="1" ht="15.75">
      <c r="A35" s="139" t="s">
        <v>538</v>
      </c>
    </row>
    <row r="36" spans="1:9" s="133" customFormat="1" ht="15.75">
      <c r="A36" s="130" t="s">
        <v>1196</v>
      </c>
    </row>
    <row r="37" spans="1:9" s="133" customFormat="1" ht="15.75">
      <c r="A37" s="139" t="s">
        <v>537</v>
      </c>
    </row>
    <row r="38" spans="1:9" s="133" customFormat="1" ht="15.75">
      <c r="A38" s="139" t="s">
        <v>537</v>
      </c>
    </row>
    <row r="39" spans="1:9" s="133" customFormat="1" ht="15.75">
      <c r="A39" s="139"/>
    </row>
    <row r="40" spans="1:9" s="133" customFormat="1">
      <c r="A40" s="140" t="s">
        <v>539</v>
      </c>
      <c r="F40" s="133" t="s">
        <v>540</v>
      </c>
    </row>
    <row r="41" spans="1:9" s="133" customFormat="1">
      <c r="A41" s="141" t="s">
        <v>541</v>
      </c>
      <c r="G41" s="141" t="s">
        <v>542</v>
      </c>
    </row>
    <row r="42" spans="1:9" s="133" customFormat="1">
      <c r="A42" s="140"/>
    </row>
    <row r="43" spans="1:9" s="133" customFormat="1" ht="15.75">
      <c r="A43" s="139" t="s">
        <v>540</v>
      </c>
    </row>
    <row r="44" spans="1:9" s="133" customFormat="1">
      <c r="A44" s="141" t="s">
        <v>543</v>
      </c>
    </row>
    <row r="45" spans="1:9" s="133" customFormat="1">
      <c r="A45" s="141"/>
      <c r="F45" s="128" t="s">
        <v>544</v>
      </c>
    </row>
    <row r="46" spans="1:9" s="133" customFormat="1">
      <c r="A46" s="133" t="s">
        <v>545</v>
      </c>
    </row>
    <row r="47" spans="1:9" s="133" customFormat="1">
      <c r="A47" s="141" t="s">
        <v>546</v>
      </c>
      <c r="F47" s="133" t="s">
        <v>540</v>
      </c>
    </row>
    <row r="48" spans="1:9" s="133" customFormat="1">
      <c r="A48" s="141" t="s">
        <v>547</v>
      </c>
      <c r="G48" s="128"/>
      <c r="H48" s="128"/>
      <c r="I48" s="128"/>
    </row>
    <row r="49" spans="1:9" s="133" customFormat="1" ht="4.1500000000000004" customHeight="1">
      <c r="A49" s="141"/>
    </row>
    <row r="50" spans="1:9" s="133" customFormat="1">
      <c r="A50" s="142" t="s">
        <v>548</v>
      </c>
    </row>
    <row r="51" spans="1:9" ht="58.9" customHeight="1">
      <c r="A51" s="533" t="s">
        <v>549</v>
      </c>
      <c r="B51" s="534"/>
      <c r="C51" s="534"/>
      <c r="D51" s="534"/>
      <c r="E51" s="534"/>
      <c r="F51" s="534"/>
      <c r="G51" s="534"/>
      <c r="H51" s="534"/>
      <c r="I51" s="534"/>
    </row>
    <row r="52" spans="1:9">
      <c r="A52" s="143" t="s">
        <v>550</v>
      </c>
    </row>
    <row r="53" spans="1:9">
      <c r="A53" s="144"/>
    </row>
    <row r="54" spans="1:9">
      <c r="A54" s="357" t="str">
        <f>A10</f>
        <v>Leki i produkty do żywienia.</v>
      </c>
    </row>
    <row r="55" spans="1:9">
      <c r="A55" s="145"/>
    </row>
    <row r="56" spans="1:9">
      <c r="A56" s="143" t="s">
        <v>551</v>
      </c>
      <c r="B56" s="143"/>
    </row>
    <row r="57" spans="1:9">
      <c r="A57" s="145"/>
    </row>
    <row r="58" spans="1:9">
      <c r="A58" s="357" t="s">
        <v>552</v>
      </c>
      <c r="B58" s="358" t="s">
        <v>1384</v>
      </c>
    </row>
    <row r="59" spans="1:9">
      <c r="A59" s="145"/>
    </row>
    <row r="60" spans="1:9">
      <c r="A60" s="145"/>
    </row>
    <row r="61" spans="1:9">
      <c r="A61" s="143"/>
    </row>
    <row r="62" spans="1:9">
      <c r="A62" s="143" t="s">
        <v>553</v>
      </c>
      <c r="B62" s="143"/>
    </row>
    <row r="63" spans="1:9">
      <c r="A63" s="145"/>
    </row>
    <row r="64" spans="1:9">
      <c r="A64" s="359" t="s">
        <v>554</v>
      </c>
    </row>
    <row r="65" spans="1:8">
      <c r="A65" s="145"/>
    </row>
    <row r="66" spans="1:8">
      <c r="A66" s="143" t="s">
        <v>555</v>
      </c>
    </row>
    <row r="67" spans="1:8">
      <c r="A67" s="145"/>
    </row>
    <row r="68" spans="1:8">
      <c r="A68" s="145" t="s">
        <v>556</v>
      </c>
    </row>
    <row r="69" spans="1:8">
      <c r="A69" s="145"/>
    </row>
    <row r="70" spans="1:8">
      <c r="A70" s="145" t="s">
        <v>557</v>
      </c>
    </row>
    <row r="71" spans="1:8">
      <c r="A71" s="143"/>
    </row>
    <row r="72" spans="1:8">
      <c r="A72" s="143" t="s">
        <v>558</v>
      </c>
    </row>
    <row r="73" spans="1:8">
      <c r="A73" s="145"/>
    </row>
    <row r="74" spans="1:8">
      <c r="A74" s="145" t="s">
        <v>559</v>
      </c>
    </row>
    <row r="75" spans="1:8">
      <c r="A75" s="145"/>
    </row>
    <row r="76" spans="1:8">
      <c r="A76" s="143" t="s">
        <v>560</v>
      </c>
    </row>
    <row r="77" spans="1:8">
      <c r="A77" s="143" t="s">
        <v>561</v>
      </c>
    </row>
    <row r="78" spans="1:8" ht="8.4499999999999993" customHeight="1">
      <c r="A78" s="143"/>
    </row>
    <row r="79" spans="1:8">
      <c r="A79" s="145" t="s">
        <v>1197</v>
      </c>
      <c r="C79" s="360" t="s">
        <v>593</v>
      </c>
      <c r="D79" s="146" t="s">
        <v>562</v>
      </c>
      <c r="E79" s="146"/>
      <c r="F79" s="146"/>
      <c r="G79" s="146"/>
      <c r="H79" s="146"/>
    </row>
    <row r="80" spans="1:8">
      <c r="A80" s="145"/>
      <c r="C80" s="146"/>
      <c r="D80" s="146"/>
      <c r="E80" s="146"/>
      <c r="F80" s="146"/>
      <c r="G80" s="146"/>
      <c r="H80" s="146"/>
    </row>
    <row r="81" spans="1:8">
      <c r="A81" s="145" t="s">
        <v>1198</v>
      </c>
      <c r="C81" s="146" t="s">
        <v>563</v>
      </c>
      <c r="D81" s="361" t="s">
        <v>564</v>
      </c>
      <c r="E81" s="146"/>
      <c r="F81" s="146"/>
      <c r="G81" s="146"/>
      <c r="H81" s="146"/>
    </row>
    <row r="82" spans="1:8">
      <c r="A82" s="145"/>
    </row>
    <row r="83" spans="1:8">
      <c r="A83" s="145" t="s">
        <v>1199</v>
      </c>
    </row>
    <row r="84" spans="1:8">
      <c r="A84" s="145"/>
    </row>
    <row r="85" spans="1:8" ht="15.75">
      <c r="A85" s="143" t="s">
        <v>1200</v>
      </c>
      <c r="E85" s="345">
        <f>E27</f>
        <v>44186</v>
      </c>
      <c r="F85" s="346" t="s">
        <v>533</v>
      </c>
    </row>
    <row r="86" spans="1:8" ht="9.6" customHeight="1">
      <c r="A86" s="145"/>
    </row>
    <row r="87" spans="1:8">
      <c r="A87" s="145" t="s">
        <v>565</v>
      </c>
      <c r="B87" s="463">
        <f ca="1">D23</f>
        <v>0</v>
      </c>
      <c r="C87" s="362" t="s">
        <v>566</v>
      </c>
      <c r="D87" s="363"/>
    </row>
    <row r="88" spans="1:8" ht="10.9" customHeight="1">
      <c r="A88" s="145"/>
    </row>
    <row r="89" spans="1:8">
      <c r="A89" s="145" t="s">
        <v>567</v>
      </c>
      <c r="D89" s="364">
        <f ca="1">D24</f>
        <v>0</v>
      </c>
    </row>
    <row r="90" spans="1:8">
      <c r="A90" s="145"/>
    </row>
    <row r="91" spans="1:8">
      <c r="A91" s="143" t="s">
        <v>1201</v>
      </c>
    </row>
    <row r="92" spans="1:8">
      <c r="A92" s="145"/>
    </row>
    <row r="93" spans="1:8">
      <c r="A93" s="143" t="s">
        <v>1202</v>
      </c>
      <c r="E93" s="365" t="str">
        <f>C26</f>
        <v>5, 8 i 23</v>
      </c>
      <c r="F93" s="146" t="s">
        <v>531</v>
      </c>
    </row>
    <row r="94" spans="1:8">
      <c r="A94" s="145"/>
    </row>
    <row r="95" spans="1:8">
      <c r="A95" s="143" t="s">
        <v>1203</v>
      </c>
    </row>
    <row r="96" spans="1:8">
      <c r="A96" s="145" t="s">
        <v>568</v>
      </c>
    </row>
    <row r="97" spans="1:7">
      <c r="A97" s="145" t="s">
        <v>569</v>
      </c>
    </row>
    <row r="98" spans="1:7">
      <c r="A98" s="145"/>
    </row>
    <row r="99" spans="1:7">
      <c r="A99" s="145"/>
    </row>
    <row r="100" spans="1:7">
      <c r="A100" s="145"/>
      <c r="G100" s="128" t="s">
        <v>570</v>
      </c>
    </row>
    <row r="101" spans="1:7">
      <c r="G101" s="145" t="s">
        <v>571</v>
      </c>
    </row>
  </sheetData>
  <mergeCells count="5">
    <mergeCell ref="D1:E1"/>
    <mergeCell ref="G1:I1"/>
    <mergeCell ref="A2:I2"/>
    <mergeCell ref="A10:I10"/>
    <mergeCell ref="A51:I51"/>
  </mergeCells>
  <dataValidations count="2">
    <dataValidation type="list" allowBlank="1" showInputMessage="1" showErrorMessage="1" sqref="A5" xr:uid="{6E9224B0-043F-4C4E-A157-E1D476E9558C}">
      <formula1>"Apteka Szpitalna, Dział Zamówień Publicznych"</formula1>
    </dataValidation>
    <dataValidation type="list" allowBlank="1" showInputMessage="1" showErrorMessage="1" sqref="F29" xr:uid="{E3DF08A7-BE9E-41AB-A95F-702637D8CDF3}">
      <formula1>"Ewelina Jąder-Włach, Katarzyna Nielipiuk, Iwona ściślewska"</formula1>
    </dataValidation>
  </dataValidations>
  <pageMargins left="0.7" right="0.7" top="0.26666666666666666" bottom="0.59166666666666667" header="0.3" footer="0.3"/>
  <pageSetup paperSize="9" orientation="portrait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4B243-1536-4479-958D-514581045BAF}">
  <dimension ref="A2:C20"/>
  <sheetViews>
    <sheetView workbookViewId="0">
      <selection activeCell="B3" sqref="B3"/>
    </sheetView>
  </sheetViews>
  <sheetFormatPr defaultRowHeight="15"/>
  <cols>
    <col min="1" max="1" width="38.85546875" style="234" customWidth="1"/>
    <col min="2" max="2" width="29.42578125" style="235" customWidth="1"/>
    <col min="3" max="3" width="24.7109375" style="235" customWidth="1"/>
  </cols>
  <sheetData>
    <row r="2" spans="1:3">
      <c r="A2" s="464" t="s">
        <v>1276</v>
      </c>
      <c r="B2" s="236" t="s">
        <v>1292</v>
      </c>
      <c r="C2" s="236" t="s">
        <v>1293</v>
      </c>
    </row>
    <row r="3" spans="1:3">
      <c r="A3" s="464" t="s">
        <v>1290</v>
      </c>
      <c r="B3" s="237">
        <f ca="1">SUMIF(Zestawienie!$F$5:$F$40,'Plan zam.'!A3,Zestawienie!$C$5:$C$40)</f>
        <v>0</v>
      </c>
      <c r="C3" s="237">
        <f ca="1">SUMIF(Zestawienie!$F$5:$F$40,'Plan zam.'!A3,Zestawienie!$D$5:$D$40)</f>
        <v>0</v>
      </c>
    </row>
    <row r="4" spans="1:3">
      <c r="A4" s="464" t="s">
        <v>1291</v>
      </c>
      <c r="B4" s="237">
        <f>SUMIF(Zestawienie!$F$5:$F$40,'Plan zam.'!A4,Zestawienie!$C$5:$C$40)</f>
        <v>0</v>
      </c>
      <c r="C4" s="237">
        <f>SUMIF(Zestawienie!$F$5:$F$40,'Plan zam.'!A4,Zestawienie!$D$5:$D$40)</f>
        <v>0</v>
      </c>
    </row>
    <row r="5" spans="1:3">
      <c r="A5" s="464" t="s">
        <v>1288</v>
      </c>
      <c r="B5" s="237">
        <f>SUMIF(Zestawienie!$F$5:$F$40,'Plan zam.'!A5,Zestawienie!$C$5:$C$40)</f>
        <v>0</v>
      </c>
      <c r="C5" s="237">
        <f>SUMIF(Zestawienie!$F$5:$F$40,'Plan zam.'!A5,Zestawienie!$D$5:$D$40)</f>
        <v>0</v>
      </c>
    </row>
    <row r="6" spans="1:3">
      <c r="A6" s="464" t="s">
        <v>1289</v>
      </c>
      <c r="B6" s="237">
        <f>SUMIF(Zestawienie!$F$5:$F$40,'Plan zam.'!A6,Zestawienie!$C$5:$C$40)</f>
        <v>0</v>
      </c>
      <c r="C6" s="237">
        <f>SUMIF(Zestawienie!$F$5:$F$40,'Plan zam.'!A6,Zestawienie!$D$5:$D$40)</f>
        <v>0</v>
      </c>
    </row>
    <row r="7" spans="1:3">
      <c r="A7" s="464" t="s">
        <v>1277</v>
      </c>
      <c r="B7" s="237">
        <f>SUMIF(Zestawienie!$F$5:$F$40,'Plan zam.'!A7,Zestawienie!$C$5:$C$40)</f>
        <v>0</v>
      </c>
      <c r="C7" s="237">
        <f>SUMIF(Zestawienie!$F$5:$F$40,'Plan zam.'!A7,Zestawienie!$D$5:$D$40)</f>
        <v>0</v>
      </c>
    </row>
    <row r="8" spans="1:3">
      <c r="A8" s="464" t="s">
        <v>1278</v>
      </c>
      <c r="B8" s="237">
        <f>SUMIF(Zestawienie!$F$5:$F$40,'Plan zam.'!A8,Zestawienie!$C$5:$C$40)</f>
        <v>0</v>
      </c>
      <c r="C8" s="237">
        <f>SUMIF(Zestawienie!$F$5:$F$40,'Plan zam.'!A8,Zestawienie!$D$5:$D$40)</f>
        <v>0</v>
      </c>
    </row>
    <row r="9" spans="1:3">
      <c r="A9" s="464" t="s">
        <v>1279</v>
      </c>
      <c r="B9" s="237">
        <f>SUMIF(Zestawienie!$F$5:$F$40,'Plan zam.'!A9,Zestawienie!$C$5:$C$40)</f>
        <v>0</v>
      </c>
      <c r="C9" s="237">
        <f>SUMIF(Zestawienie!$F$5:$F$40,'Plan zam.'!A9,Zestawienie!$D$5:$D$40)</f>
        <v>0</v>
      </c>
    </row>
    <row r="10" spans="1:3" ht="30">
      <c r="A10" s="464" t="s">
        <v>1383</v>
      </c>
      <c r="B10" s="237">
        <f>SUMIF(Zestawienie!$F$5:$F$40,'Plan zam.'!A10,Zestawienie!$C$5:$C$40)</f>
        <v>0</v>
      </c>
      <c r="C10" s="237">
        <f>SUMIF(Zestawienie!$F$5:$F$40,'Plan zam.'!A10,Zestawienie!$D$5:$D$40)</f>
        <v>0</v>
      </c>
    </row>
    <row r="11" spans="1:3">
      <c r="A11" s="464" t="s">
        <v>1280</v>
      </c>
      <c r="B11" s="237">
        <f>SUMIF(Zestawienie!$F$5:$F$40,'Plan zam.'!A11,Zestawienie!$C$5:$C$40)</f>
        <v>0</v>
      </c>
      <c r="C11" s="237">
        <f>SUMIF(Zestawienie!$F$5:$F$40,'Plan zam.'!A11,Zestawienie!$D$5:$D$40)</f>
        <v>0</v>
      </c>
    </row>
    <row r="12" spans="1:3">
      <c r="A12" s="464" t="s">
        <v>1281</v>
      </c>
      <c r="B12" s="237">
        <f>SUMIF(Zestawienie!$F$5:$F$40,'Plan zam.'!A12,Zestawienie!$C$5:$C$40)</f>
        <v>0</v>
      </c>
      <c r="C12" s="237">
        <f>SUMIF(Zestawienie!$F$5:$F$40,'Plan zam.'!A12,Zestawienie!$D$5:$D$40)</f>
        <v>0</v>
      </c>
    </row>
    <row r="13" spans="1:3" ht="30">
      <c r="A13" s="464" t="s">
        <v>1282</v>
      </c>
      <c r="B13" s="237">
        <f>SUMIF(Zestawienie!$F$5:$F$40,'Plan zam.'!A13,Zestawienie!$C$5:$C$40)</f>
        <v>0</v>
      </c>
      <c r="C13" s="237">
        <f>SUMIF(Zestawienie!$F$5:$F$40,'Plan zam.'!A13,Zestawienie!$D$5:$D$40)</f>
        <v>0</v>
      </c>
    </row>
    <row r="14" spans="1:3" ht="30">
      <c r="A14" s="464" t="s">
        <v>1283</v>
      </c>
      <c r="B14" s="237">
        <f>SUMIF(Zestawienie!$F$5:$F$40,'Plan zam.'!A14,Zestawienie!$C$5:$C$40)</f>
        <v>0</v>
      </c>
      <c r="C14" s="237">
        <f>SUMIF(Zestawienie!$F$5:$F$40,'Plan zam.'!A14,Zestawienie!$D$5:$D$40)</f>
        <v>0</v>
      </c>
    </row>
    <row r="15" spans="1:3">
      <c r="A15" s="464" t="s">
        <v>1284</v>
      </c>
      <c r="B15" s="237">
        <f>SUMIF(Zestawienie!$F$5:$F$40,'Plan zam.'!A15,Zestawienie!$C$5:$C$40)</f>
        <v>0</v>
      </c>
      <c r="C15" s="237">
        <f>SUMIF(Zestawienie!$F$5:$F$40,'Plan zam.'!A15,Zestawienie!$D$5:$D$40)</f>
        <v>0</v>
      </c>
    </row>
    <row r="16" spans="1:3">
      <c r="A16" s="464" t="s">
        <v>1285</v>
      </c>
      <c r="B16" s="237">
        <f>SUMIF(Zestawienie!$F$5:$F$40,'Plan zam.'!A16,Zestawienie!$C$5:$C$40)</f>
        <v>0</v>
      </c>
      <c r="C16" s="237">
        <f>SUMIF(Zestawienie!$F$5:$F$40,'Plan zam.'!A16,Zestawienie!$D$5:$D$40)</f>
        <v>0</v>
      </c>
    </row>
    <row r="17" spans="1:3">
      <c r="A17" s="464" t="s">
        <v>1286</v>
      </c>
      <c r="B17" s="237">
        <f>SUMIF(Zestawienie!$F$5:$F$40,'Plan zam.'!A17,Zestawienie!$C$5:$C$40)</f>
        <v>0</v>
      </c>
      <c r="C17" s="237">
        <f>SUMIF(Zestawienie!$F$5:$F$40,'Plan zam.'!A17,Zestawienie!$D$5:$D$40)</f>
        <v>0</v>
      </c>
    </row>
    <row r="18" spans="1:3">
      <c r="A18" s="464" t="s">
        <v>1287</v>
      </c>
      <c r="B18" s="237">
        <f>SUMIF(Zestawienie!$F$5:$F$40,'Plan zam.'!A18,Zestawienie!$C$5:$C$40)</f>
        <v>0</v>
      </c>
      <c r="C18" s="237">
        <f>SUMIF(Zestawienie!$F$5:$F$40,'Plan zam.'!A18,Zestawienie!$D$5:$D$40)</f>
        <v>0</v>
      </c>
    </row>
    <row r="19" spans="1:3">
      <c r="A19" s="465" t="s">
        <v>1385</v>
      </c>
      <c r="B19" s="466">
        <f ca="1">SUM(B3:B18)</f>
        <v>0</v>
      </c>
      <c r="C19" s="466">
        <f ca="1">SUM(C3:C18)</f>
        <v>0</v>
      </c>
    </row>
    <row r="20" spans="1:3" s="429" customFormat="1">
      <c r="A20" s="428" t="s">
        <v>1377</v>
      </c>
      <c r="B20" s="467">
        <f ca="1">Zestawienie!C41</f>
        <v>0</v>
      </c>
      <c r="C20" s="467">
        <f ca="1">Zestawienie!D41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B87A3-7ECA-4D17-9107-91C89B6B3BA1}">
  <sheetPr>
    <tabColor theme="3" tint="0.59999389629810485"/>
    <pageSetUpPr fitToPage="1"/>
  </sheetPr>
  <dimension ref="A1:M91"/>
  <sheetViews>
    <sheetView topLeftCell="A70" zoomScale="99" zoomScaleNormal="99" workbookViewId="0">
      <selection activeCell="A87" sqref="A87:XFD91"/>
    </sheetView>
  </sheetViews>
  <sheetFormatPr defaultColWidth="22.140625" defaultRowHeight="12"/>
  <cols>
    <col min="1" max="1" width="5.28515625" style="25" customWidth="1"/>
    <col min="2" max="2" width="9.140625" style="26" customWidth="1"/>
    <col min="3" max="3" width="15.85546875" style="25" customWidth="1"/>
    <col min="4" max="4" width="17.5703125" style="22" customWidth="1"/>
    <col min="5" max="5" width="10.140625" style="25" customWidth="1"/>
    <col min="6" max="6" width="9.85546875" style="28" customWidth="1"/>
    <col min="7" max="7" width="9.28515625" style="498" customWidth="1"/>
    <col min="8" max="8" width="9.85546875" style="508" customWidth="1"/>
    <col min="9" max="9" width="10.42578125" style="20" customWidth="1"/>
    <col min="10" max="10" width="10.28515625" style="25" customWidth="1"/>
    <col min="11" max="11" width="9.140625" style="25" customWidth="1"/>
    <col min="12" max="12" width="13.28515625" style="25" customWidth="1"/>
    <col min="13" max="16384" width="22.140625" style="8"/>
  </cols>
  <sheetData>
    <row r="1" spans="1:13" ht="12.75">
      <c r="A1" s="29"/>
      <c r="B1" s="9" t="s">
        <v>607</v>
      </c>
      <c r="C1" s="229" t="str">
        <f ca="1">MID(CELL("nazwa_pliku",C1),FIND("]",CELL("nazwa_pliku",C1),1)+1,100)</f>
        <v>4</v>
      </c>
      <c r="D1" s="25"/>
      <c r="J1" s="160" t="s">
        <v>518</v>
      </c>
    </row>
    <row r="3" spans="1:13" ht="12.75">
      <c r="A3" s="19"/>
      <c r="B3" s="20"/>
      <c r="C3" s="21"/>
      <c r="D3" s="160"/>
      <c r="E3" s="21"/>
      <c r="F3" s="22"/>
      <c r="G3" s="499"/>
      <c r="H3" s="499"/>
      <c r="J3" s="21"/>
      <c r="K3" s="21"/>
      <c r="L3" s="21"/>
    </row>
    <row r="4" spans="1:13">
      <c r="A4" s="21"/>
      <c r="B4" s="20"/>
      <c r="C4" s="21"/>
      <c r="E4" s="21"/>
      <c r="F4" s="22"/>
      <c r="G4" s="500"/>
      <c r="H4" s="499"/>
      <c r="J4" s="21"/>
      <c r="K4" s="21"/>
      <c r="L4" s="21"/>
    </row>
    <row r="5" spans="1:13" s="9" customFormat="1" ht="89.25">
      <c r="A5" s="36" t="s">
        <v>152</v>
      </c>
      <c r="B5" s="247" t="s">
        <v>1596</v>
      </c>
      <c r="C5" s="37" t="s">
        <v>0</v>
      </c>
      <c r="D5" s="36" t="s">
        <v>1</v>
      </c>
      <c r="E5" s="38" t="s">
        <v>2</v>
      </c>
      <c r="F5" s="36" t="s">
        <v>3</v>
      </c>
      <c r="G5" s="501" t="s">
        <v>1173</v>
      </c>
      <c r="H5" s="509" t="s">
        <v>1174</v>
      </c>
      <c r="I5" s="39" t="s">
        <v>1655</v>
      </c>
      <c r="J5" s="39" t="s">
        <v>5</v>
      </c>
      <c r="K5" s="36" t="s">
        <v>608</v>
      </c>
      <c r="L5" s="39" t="s">
        <v>609</v>
      </c>
    </row>
    <row r="6" spans="1:13" ht="36">
      <c r="A6" s="40">
        <v>1</v>
      </c>
      <c r="B6" s="99"/>
      <c r="C6" s="40" t="s">
        <v>1447</v>
      </c>
      <c r="D6" s="40" t="s">
        <v>699</v>
      </c>
      <c r="E6" s="40" t="s">
        <v>35</v>
      </c>
      <c r="F6" s="44" t="s">
        <v>189</v>
      </c>
      <c r="G6" s="111" t="s">
        <v>999</v>
      </c>
      <c r="H6" s="112">
        <v>30</v>
      </c>
      <c r="I6" s="43">
        <v>0</v>
      </c>
      <c r="J6" s="43">
        <f>I6*H6</f>
        <v>0</v>
      </c>
      <c r="K6" s="44">
        <v>0.08</v>
      </c>
      <c r="L6" s="43">
        <f>J6*K6+J6</f>
        <v>0</v>
      </c>
      <c r="M6" s="32"/>
    </row>
    <row r="7" spans="1:13">
      <c r="A7" s="40">
        <f>A6+1</f>
        <v>2</v>
      </c>
      <c r="B7" s="99"/>
      <c r="C7" s="40" t="s">
        <v>700</v>
      </c>
      <c r="D7" s="51" t="s">
        <v>701</v>
      </c>
      <c r="E7" s="40" t="s">
        <v>104</v>
      </c>
      <c r="F7" s="40" t="s">
        <v>603</v>
      </c>
      <c r="G7" s="111" t="s">
        <v>137</v>
      </c>
      <c r="H7" s="112">
        <v>45</v>
      </c>
      <c r="I7" s="43">
        <v>0</v>
      </c>
      <c r="J7" s="43">
        <f t="shared" ref="J7:J70" si="0">I7*H7</f>
        <v>0</v>
      </c>
      <c r="K7" s="44">
        <v>0.08</v>
      </c>
      <c r="L7" s="43">
        <f t="shared" ref="L7:L70" si="1">J7*K7+J7</f>
        <v>0</v>
      </c>
    </row>
    <row r="8" spans="1:13" ht="24">
      <c r="A8" s="40">
        <f t="shared" ref="A8:A71" si="2">A7+1</f>
        <v>3</v>
      </c>
      <c r="B8" s="99"/>
      <c r="C8" s="40" t="s">
        <v>1448</v>
      </c>
      <c r="D8" s="40" t="s">
        <v>702</v>
      </c>
      <c r="E8" s="40" t="s">
        <v>93</v>
      </c>
      <c r="F8" s="40" t="s">
        <v>703</v>
      </c>
      <c r="G8" s="111" t="s">
        <v>631</v>
      </c>
      <c r="H8" s="112">
        <v>10</v>
      </c>
      <c r="I8" s="43">
        <v>0</v>
      </c>
      <c r="J8" s="43">
        <f t="shared" si="0"/>
        <v>0</v>
      </c>
      <c r="K8" s="44">
        <v>0.08</v>
      </c>
      <c r="L8" s="43">
        <f t="shared" si="1"/>
        <v>0</v>
      </c>
    </row>
    <row r="9" spans="1:13" ht="24">
      <c r="A9" s="40">
        <f t="shared" si="2"/>
        <v>4</v>
      </c>
      <c r="B9" s="99"/>
      <c r="C9" s="40" t="s">
        <v>1449</v>
      </c>
      <c r="D9" s="40" t="s">
        <v>704</v>
      </c>
      <c r="E9" s="40" t="s">
        <v>8</v>
      </c>
      <c r="F9" s="40" t="s">
        <v>705</v>
      </c>
      <c r="G9" s="111" t="s">
        <v>99</v>
      </c>
      <c r="H9" s="112">
        <v>1</v>
      </c>
      <c r="I9" s="43">
        <v>0</v>
      </c>
      <c r="J9" s="43">
        <f t="shared" si="0"/>
        <v>0</v>
      </c>
      <c r="K9" s="44">
        <v>0.08</v>
      </c>
      <c r="L9" s="43">
        <f t="shared" si="1"/>
        <v>0</v>
      </c>
    </row>
    <row r="10" spans="1:13">
      <c r="A10" s="40">
        <f t="shared" si="2"/>
        <v>5</v>
      </c>
      <c r="B10" s="99"/>
      <c r="C10" s="40" t="s">
        <v>706</v>
      </c>
      <c r="D10" s="40" t="s">
        <v>42</v>
      </c>
      <c r="E10" s="40" t="s">
        <v>107</v>
      </c>
      <c r="F10" s="40" t="s">
        <v>9</v>
      </c>
      <c r="G10" s="111" t="s">
        <v>50</v>
      </c>
      <c r="H10" s="112">
        <v>45</v>
      </c>
      <c r="I10" s="43">
        <v>0</v>
      </c>
      <c r="J10" s="43">
        <f t="shared" si="0"/>
        <v>0</v>
      </c>
      <c r="K10" s="44">
        <v>0.08</v>
      </c>
      <c r="L10" s="43">
        <f t="shared" si="1"/>
        <v>0</v>
      </c>
    </row>
    <row r="11" spans="1:13">
      <c r="A11" s="40">
        <f t="shared" si="2"/>
        <v>6</v>
      </c>
      <c r="B11" s="99"/>
      <c r="C11" s="40" t="s">
        <v>707</v>
      </c>
      <c r="D11" s="40" t="s">
        <v>708</v>
      </c>
      <c r="E11" s="40" t="s">
        <v>35</v>
      </c>
      <c r="F11" s="40" t="s">
        <v>709</v>
      </c>
      <c r="G11" s="111" t="s">
        <v>30</v>
      </c>
      <c r="H11" s="112">
        <v>30</v>
      </c>
      <c r="I11" s="43">
        <v>0</v>
      </c>
      <c r="J11" s="43">
        <f t="shared" si="0"/>
        <v>0</v>
      </c>
      <c r="K11" s="44">
        <v>0.08</v>
      </c>
      <c r="L11" s="43">
        <f t="shared" si="1"/>
        <v>0</v>
      </c>
    </row>
    <row r="12" spans="1:13" ht="36">
      <c r="A12" s="40">
        <f t="shared" si="2"/>
        <v>7</v>
      </c>
      <c r="B12" s="99"/>
      <c r="C12" s="40" t="s">
        <v>1450</v>
      </c>
      <c r="D12" s="40" t="s">
        <v>710</v>
      </c>
      <c r="E12" s="40" t="s">
        <v>16</v>
      </c>
      <c r="F12" s="40" t="s">
        <v>55</v>
      </c>
      <c r="G12" s="502" t="s">
        <v>711</v>
      </c>
      <c r="H12" s="112">
        <v>1</v>
      </c>
      <c r="I12" s="43">
        <v>0</v>
      </c>
      <c r="J12" s="43">
        <f t="shared" si="0"/>
        <v>0</v>
      </c>
      <c r="K12" s="44">
        <v>0.08</v>
      </c>
      <c r="L12" s="43">
        <f t="shared" si="1"/>
        <v>0</v>
      </c>
    </row>
    <row r="13" spans="1:13" ht="36">
      <c r="A13" s="40">
        <f t="shared" si="2"/>
        <v>8</v>
      </c>
      <c r="B13" s="99"/>
      <c r="C13" s="40" t="s">
        <v>1451</v>
      </c>
      <c r="D13" s="40" t="s">
        <v>710</v>
      </c>
      <c r="E13" s="40" t="s">
        <v>16</v>
      </c>
      <c r="F13" s="40" t="s">
        <v>57</v>
      </c>
      <c r="G13" s="502" t="s">
        <v>711</v>
      </c>
      <c r="H13" s="112">
        <v>1</v>
      </c>
      <c r="I13" s="43">
        <v>0</v>
      </c>
      <c r="J13" s="43">
        <f t="shared" si="0"/>
        <v>0</v>
      </c>
      <c r="K13" s="44">
        <v>0.08</v>
      </c>
      <c r="L13" s="43">
        <f t="shared" si="1"/>
        <v>0</v>
      </c>
    </row>
    <row r="14" spans="1:13" ht="24">
      <c r="A14" s="40">
        <f t="shared" si="2"/>
        <v>9</v>
      </c>
      <c r="B14" s="99"/>
      <c r="C14" s="40" t="s">
        <v>1452</v>
      </c>
      <c r="D14" s="40" t="s">
        <v>712</v>
      </c>
      <c r="E14" s="40" t="s">
        <v>104</v>
      </c>
      <c r="F14" s="40" t="s">
        <v>100</v>
      </c>
      <c r="G14" s="111" t="s">
        <v>635</v>
      </c>
      <c r="H14" s="112">
        <v>1</v>
      </c>
      <c r="I14" s="43">
        <v>0</v>
      </c>
      <c r="J14" s="43">
        <f t="shared" si="0"/>
        <v>0</v>
      </c>
      <c r="K14" s="44">
        <v>0.08</v>
      </c>
      <c r="L14" s="43">
        <f t="shared" si="1"/>
        <v>0</v>
      </c>
    </row>
    <row r="15" spans="1:13" ht="36">
      <c r="A15" s="40">
        <f t="shared" si="2"/>
        <v>10</v>
      </c>
      <c r="B15" s="99"/>
      <c r="C15" s="40" t="s">
        <v>1453</v>
      </c>
      <c r="D15" s="40" t="s">
        <v>713</v>
      </c>
      <c r="E15" s="40" t="s">
        <v>16</v>
      </c>
      <c r="F15" s="40" t="s">
        <v>714</v>
      </c>
      <c r="G15" s="111" t="s">
        <v>45</v>
      </c>
      <c r="H15" s="112">
        <v>1</v>
      </c>
      <c r="I15" s="43">
        <v>0</v>
      </c>
      <c r="J15" s="43">
        <f t="shared" si="0"/>
        <v>0</v>
      </c>
      <c r="K15" s="44">
        <v>0.08</v>
      </c>
      <c r="L15" s="43">
        <f t="shared" si="1"/>
        <v>0</v>
      </c>
    </row>
    <row r="16" spans="1:13" ht="36">
      <c r="A16" s="40">
        <f t="shared" si="2"/>
        <v>11</v>
      </c>
      <c r="B16" s="99"/>
      <c r="C16" s="40" t="s">
        <v>1454</v>
      </c>
      <c r="D16" s="40" t="s">
        <v>713</v>
      </c>
      <c r="E16" s="40" t="s">
        <v>16</v>
      </c>
      <c r="F16" s="40" t="s">
        <v>715</v>
      </c>
      <c r="G16" s="111" t="s">
        <v>121</v>
      </c>
      <c r="H16" s="112">
        <v>1</v>
      </c>
      <c r="I16" s="43">
        <v>0</v>
      </c>
      <c r="J16" s="43">
        <f t="shared" si="0"/>
        <v>0</v>
      </c>
      <c r="K16" s="44">
        <v>0.08</v>
      </c>
      <c r="L16" s="43">
        <f t="shared" si="1"/>
        <v>0</v>
      </c>
    </row>
    <row r="17" spans="1:12" ht="24">
      <c r="A17" s="40">
        <f t="shared" si="2"/>
        <v>12</v>
      </c>
      <c r="B17" s="99"/>
      <c r="C17" s="40" t="s">
        <v>1455</v>
      </c>
      <c r="D17" s="40" t="s">
        <v>713</v>
      </c>
      <c r="E17" s="40" t="s">
        <v>8</v>
      </c>
      <c r="F17" s="40" t="s">
        <v>239</v>
      </c>
      <c r="G17" s="111" t="s">
        <v>31</v>
      </c>
      <c r="H17" s="112">
        <v>1</v>
      </c>
      <c r="I17" s="43">
        <v>0</v>
      </c>
      <c r="J17" s="43">
        <f t="shared" si="0"/>
        <v>0</v>
      </c>
      <c r="K17" s="44">
        <v>0.08</v>
      </c>
      <c r="L17" s="43">
        <f t="shared" si="1"/>
        <v>0</v>
      </c>
    </row>
    <row r="18" spans="1:12" ht="24">
      <c r="A18" s="40">
        <f t="shared" si="2"/>
        <v>13</v>
      </c>
      <c r="B18" s="99"/>
      <c r="C18" s="40" t="s">
        <v>1456</v>
      </c>
      <c r="D18" s="40" t="s">
        <v>713</v>
      </c>
      <c r="E18" s="40" t="s">
        <v>8</v>
      </c>
      <c r="F18" s="40" t="s">
        <v>100</v>
      </c>
      <c r="G18" s="111" t="s">
        <v>31</v>
      </c>
      <c r="H18" s="112">
        <v>60</v>
      </c>
      <c r="I18" s="43">
        <v>0</v>
      </c>
      <c r="J18" s="43">
        <f t="shared" si="0"/>
        <v>0</v>
      </c>
      <c r="K18" s="44">
        <v>0.08</v>
      </c>
      <c r="L18" s="43">
        <f t="shared" si="1"/>
        <v>0</v>
      </c>
    </row>
    <row r="19" spans="1:12" ht="24">
      <c r="A19" s="40">
        <f t="shared" si="2"/>
        <v>14</v>
      </c>
      <c r="B19" s="99"/>
      <c r="C19" s="40" t="s">
        <v>1457</v>
      </c>
      <c r="D19" s="51" t="s">
        <v>716</v>
      </c>
      <c r="E19" s="40" t="s">
        <v>93</v>
      </c>
      <c r="F19" s="40" t="s">
        <v>180</v>
      </c>
      <c r="G19" s="111" t="s">
        <v>717</v>
      </c>
      <c r="H19" s="112">
        <v>1</v>
      </c>
      <c r="I19" s="43">
        <v>0</v>
      </c>
      <c r="J19" s="43">
        <f t="shared" si="0"/>
        <v>0</v>
      </c>
      <c r="K19" s="44">
        <v>0.08</v>
      </c>
      <c r="L19" s="43">
        <f t="shared" si="1"/>
        <v>0</v>
      </c>
    </row>
    <row r="20" spans="1:12">
      <c r="A20" s="40">
        <f t="shared" si="2"/>
        <v>15</v>
      </c>
      <c r="B20" s="99"/>
      <c r="C20" s="40" t="s">
        <v>718</v>
      </c>
      <c r="D20" s="40" t="s">
        <v>719</v>
      </c>
      <c r="E20" s="40" t="s">
        <v>59</v>
      </c>
      <c r="F20" s="40" t="s">
        <v>138</v>
      </c>
      <c r="G20" s="111" t="s">
        <v>73</v>
      </c>
      <c r="H20" s="112">
        <v>45</v>
      </c>
      <c r="I20" s="43">
        <v>0</v>
      </c>
      <c r="J20" s="43">
        <f t="shared" si="0"/>
        <v>0</v>
      </c>
      <c r="K20" s="44">
        <v>0.08</v>
      </c>
      <c r="L20" s="43">
        <f t="shared" si="1"/>
        <v>0</v>
      </c>
    </row>
    <row r="21" spans="1:12">
      <c r="A21" s="40">
        <f t="shared" si="2"/>
        <v>16</v>
      </c>
      <c r="B21" s="99"/>
      <c r="C21" s="40" t="s">
        <v>718</v>
      </c>
      <c r="D21" s="40" t="s">
        <v>719</v>
      </c>
      <c r="E21" s="40" t="s">
        <v>59</v>
      </c>
      <c r="F21" s="40" t="s">
        <v>599</v>
      </c>
      <c r="G21" s="111" t="s">
        <v>73</v>
      </c>
      <c r="H21" s="112">
        <v>25</v>
      </c>
      <c r="I21" s="43">
        <v>0</v>
      </c>
      <c r="J21" s="43">
        <f t="shared" si="0"/>
        <v>0</v>
      </c>
      <c r="K21" s="44">
        <v>0.08</v>
      </c>
      <c r="L21" s="43">
        <f t="shared" si="1"/>
        <v>0</v>
      </c>
    </row>
    <row r="22" spans="1:12" ht="24">
      <c r="A22" s="40">
        <f t="shared" si="2"/>
        <v>17</v>
      </c>
      <c r="B22" s="99"/>
      <c r="C22" s="40" t="s">
        <v>720</v>
      </c>
      <c r="D22" s="40" t="s">
        <v>721</v>
      </c>
      <c r="E22" s="40" t="s">
        <v>722</v>
      </c>
      <c r="F22" s="40" t="s">
        <v>723</v>
      </c>
      <c r="G22" s="111" t="s">
        <v>52</v>
      </c>
      <c r="H22" s="112">
        <v>25</v>
      </c>
      <c r="I22" s="43">
        <v>0</v>
      </c>
      <c r="J22" s="43">
        <f t="shared" si="0"/>
        <v>0</v>
      </c>
      <c r="K22" s="44">
        <v>0.08</v>
      </c>
      <c r="L22" s="43">
        <f t="shared" si="1"/>
        <v>0</v>
      </c>
    </row>
    <row r="23" spans="1:12" ht="24">
      <c r="A23" s="40">
        <f t="shared" si="2"/>
        <v>18</v>
      </c>
      <c r="B23" s="99"/>
      <c r="C23" s="40" t="s">
        <v>1458</v>
      </c>
      <c r="D23" s="40" t="s">
        <v>724</v>
      </c>
      <c r="E23" s="40" t="s">
        <v>8</v>
      </c>
      <c r="F23" s="40" t="s">
        <v>239</v>
      </c>
      <c r="G23" s="111" t="s">
        <v>19</v>
      </c>
      <c r="H23" s="112">
        <v>10</v>
      </c>
      <c r="I23" s="43">
        <v>0</v>
      </c>
      <c r="J23" s="43">
        <f t="shared" si="0"/>
        <v>0</v>
      </c>
      <c r="K23" s="44">
        <v>0.08</v>
      </c>
      <c r="L23" s="43">
        <f t="shared" si="1"/>
        <v>0</v>
      </c>
    </row>
    <row r="24" spans="1:12" ht="24">
      <c r="A24" s="40">
        <f t="shared" si="2"/>
        <v>19</v>
      </c>
      <c r="B24" s="99"/>
      <c r="C24" s="40" t="s">
        <v>1459</v>
      </c>
      <c r="D24" s="51" t="s">
        <v>725</v>
      </c>
      <c r="E24" s="40" t="s">
        <v>726</v>
      </c>
      <c r="F24" s="40" t="s">
        <v>128</v>
      </c>
      <c r="G24" s="420" t="s">
        <v>50</v>
      </c>
      <c r="H24" s="112">
        <v>1</v>
      </c>
      <c r="I24" s="43">
        <v>0</v>
      </c>
      <c r="J24" s="43">
        <f t="shared" si="0"/>
        <v>0</v>
      </c>
      <c r="K24" s="44">
        <v>0.08</v>
      </c>
      <c r="L24" s="43">
        <f t="shared" si="1"/>
        <v>0</v>
      </c>
    </row>
    <row r="25" spans="1:12" ht="24">
      <c r="A25" s="40">
        <f t="shared" si="2"/>
        <v>20</v>
      </c>
      <c r="B25" s="99"/>
      <c r="C25" s="40" t="s">
        <v>1460</v>
      </c>
      <c r="D25" s="51" t="s">
        <v>725</v>
      </c>
      <c r="E25" s="40" t="s">
        <v>726</v>
      </c>
      <c r="F25" s="40" t="s">
        <v>140</v>
      </c>
      <c r="G25" s="420" t="s">
        <v>50</v>
      </c>
      <c r="H25" s="112">
        <v>1</v>
      </c>
      <c r="I25" s="43">
        <v>0</v>
      </c>
      <c r="J25" s="43">
        <f t="shared" si="0"/>
        <v>0</v>
      </c>
      <c r="K25" s="44">
        <v>0.08</v>
      </c>
      <c r="L25" s="43">
        <f t="shared" si="1"/>
        <v>0</v>
      </c>
    </row>
    <row r="26" spans="1:12" ht="24">
      <c r="A26" s="40">
        <f t="shared" si="2"/>
        <v>21</v>
      </c>
      <c r="B26" s="99"/>
      <c r="C26" s="40" t="s">
        <v>1461</v>
      </c>
      <c r="D26" s="40" t="s">
        <v>727</v>
      </c>
      <c r="E26" s="40" t="s">
        <v>8</v>
      </c>
      <c r="F26" s="40" t="s">
        <v>53</v>
      </c>
      <c r="G26" s="111" t="s">
        <v>14</v>
      </c>
      <c r="H26" s="112">
        <v>1</v>
      </c>
      <c r="I26" s="43">
        <v>0</v>
      </c>
      <c r="J26" s="43">
        <f t="shared" si="0"/>
        <v>0</v>
      </c>
      <c r="K26" s="44">
        <v>0.08</v>
      </c>
      <c r="L26" s="43">
        <f t="shared" si="1"/>
        <v>0</v>
      </c>
    </row>
    <row r="27" spans="1:12" ht="24">
      <c r="A27" s="40">
        <f t="shared" si="2"/>
        <v>22</v>
      </c>
      <c r="B27" s="99"/>
      <c r="C27" s="40" t="s">
        <v>1463</v>
      </c>
      <c r="D27" s="40" t="s">
        <v>727</v>
      </c>
      <c r="E27" s="40" t="s">
        <v>8</v>
      </c>
      <c r="F27" s="40" t="s">
        <v>728</v>
      </c>
      <c r="G27" s="111" t="s">
        <v>14</v>
      </c>
      <c r="H27" s="112">
        <v>1</v>
      </c>
      <c r="I27" s="43">
        <v>0</v>
      </c>
      <c r="J27" s="43">
        <f t="shared" si="0"/>
        <v>0</v>
      </c>
      <c r="K27" s="44">
        <v>0.08</v>
      </c>
      <c r="L27" s="43">
        <f t="shared" si="1"/>
        <v>0</v>
      </c>
    </row>
    <row r="28" spans="1:12" ht="24">
      <c r="A28" s="40">
        <f t="shared" si="2"/>
        <v>23</v>
      </c>
      <c r="B28" s="99"/>
      <c r="C28" s="40" t="s">
        <v>1462</v>
      </c>
      <c r="D28" s="40" t="s">
        <v>727</v>
      </c>
      <c r="E28" s="40" t="s">
        <v>8</v>
      </c>
      <c r="F28" s="40" t="s">
        <v>13</v>
      </c>
      <c r="G28" s="111" t="s">
        <v>14</v>
      </c>
      <c r="H28" s="112">
        <v>1</v>
      </c>
      <c r="I28" s="43">
        <v>0</v>
      </c>
      <c r="J28" s="43">
        <f t="shared" si="0"/>
        <v>0</v>
      </c>
      <c r="K28" s="44">
        <v>0.08</v>
      </c>
      <c r="L28" s="43">
        <f t="shared" si="1"/>
        <v>0</v>
      </c>
    </row>
    <row r="29" spans="1:12" ht="24">
      <c r="A29" s="40">
        <f t="shared" si="2"/>
        <v>24</v>
      </c>
      <c r="B29" s="99"/>
      <c r="C29" s="40" t="s">
        <v>1464</v>
      </c>
      <c r="D29" s="40" t="s">
        <v>54</v>
      </c>
      <c r="E29" s="40" t="s">
        <v>17</v>
      </c>
      <c r="F29" s="40" t="s">
        <v>100</v>
      </c>
      <c r="G29" s="111" t="s">
        <v>729</v>
      </c>
      <c r="H29" s="112">
        <v>10</v>
      </c>
      <c r="I29" s="43">
        <v>0</v>
      </c>
      <c r="J29" s="43">
        <f t="shared" si="0"/>
        <v>0</v>
      </c>
      <c r="K29" s="44">
        <v>0.08</v>
      </c>
      <c r="L29" s="43">
        <f t="shared" si="1"/>
        <v>0</v>
      </c>
    </row>
    <row r="30" spans="1:12" ht="24">
      <c r="A30" s="40">
        <f t="shared" si="2"/>
        <v>25</v>
      </c>
      <c r="B30" s="99"/>
      <c r="C30" s="40" t="s">
        <v>730</v>
      </c>
      <c r="D30" s="51" t="s">
        <v>731</v>
      </c>
      <c r="E30" s="40" t="s">
        <v>104</v>
      </c>
      <c r="F30" s="40" t="s">
        <v>161</v>
      </c>
      <c r="G30" s="111" t="s">
        <v>137</v>
      </c>
      <c r="H30" s="112">
        <v>1</v>
      </c>
      <c r="I30" s="43">
        <v>0</v>
      </c>
      <c r="J30" s="43">
        <f t="shared" si="0"/>
        <v>0</v>
      </c>
      <c r="K30" s="44">
        <v>0.08</v>
      </c>
      <c r="L30" s="43">
        <f t="shared" si="1"/>
        <v>0</v>
      </c>
    </row>
    <row r="31" spans="1:12">
      <c r="A31" s="40">
        <f t="shared" si="2"/>
        <v>26</v>
      </c>
      <c r="B31" s="99"/>
      <c r="C31" s="40" t="s">
        <v>732</v>
      </c>
      <c r="D31" s="40" t="s">
        <v>733</v>
      </c>
      <c r="E31" s="40" t="s">
        <v>76</v>
      </c>
      <c r="F31" s="40" t="s">
        <v>144</v>
      </c>
      <c r="G31" s="111" t="s">
        <v>14</v>
      </c>
      <c r="H31" s="112">
        <v>2</v>
      </c>
      <c r="I31" s="43">
        <v>0</v>
      </c>
      <c r="J31" s="43">
        <f t="shared" si="0"/>
        <v>0</v>
      </c>
      <c r="K31" s="44">
        <v>0.08</v>
      </c>
      <c r="L31" s="43">
        <f t="shared" si="1"/>
        <v>0</v>
      </c>
    </row>
    <row r="32" spans="1:12">
      <c r="A32" s="40">
        <f t="shared" si="2"/>
        <v>27</v>
      </c>
      <c r="B32" s="99"/>
      <c r="C32" s="40" t="s">
        <v>732</v>
      </c>
      <c r="D32" s="40" t="s">
        <v>733</v>
      </c>
      <c r="E32" s="40" t="s">
        <v>76</v>
      </c>
      <c r="F32" s="40" t="s">
        <v>77</v>
      </c>
      <c r="G32" s="111" t="s">
        <v>14</v>
      </c>
      <c r="H32" s="112">
        <v>20</v>
      </c>
      <c r="I32" s="43">
        <v>0</v>
      </c>
      <c r="J32" s="43">
        <f t="shared" si="0"/>
        <v>0</v>
      </c>
      <c r="K32" s="44">
        <v>0.08</v>
      </c>
      <c r="L32" s="43">
        <f t="shared" si="1"/>
        <v>0</v>
      </c>
    </row>
    <row r="33" spans="1:12">
      <c r="A33" s="40">
        <f t="shared" si="2"/>
        <v>28</v>
      </c>
      <c r="B33" s="99"/>
      <c r="C33" s="40" t="s">
        <v>732</v>
      </c>
      <c r="D33" s="40" t="s">
        <v>733</v>
      </c>
      <c r="E33" s="40" t="s">
        <v>35</v>
      </c>
      <c r="F33" s="40" t="s">
        <v>180</v>
      </c>
      <c r="G33" s="111" t="s">
        <v>31</v>
      </c>
      <c r="H33" s="112">
        <v>6</v>
      </c>
      <c r="I33" s="43">
        <v>0</v>
      </c>
      <c r="J33" s="43">
        <f t="shared" si="0"/>
        <v>0</v>
      </c>
      <c r="K33" s="44">
        <v>0.08</v>
      </c>
      <c r="L33" s="43">
        <f t="shared" si="1"/>
        <v>0</v>
      </c>
    </row>
    <row r="34" spans="1:12" ht="24">
      <c r="A34" s="40">
        <f t="shared" si="2"/>
        <v>29</v>
      </c>
      <c r="B34" s="99"/>
      <c r="C34" s="40" t="s">
        <v>1465</v>
      </c>
      <c r="D34" s="40" t="s">
        <v>734</v>
      </c>
      <c r="E34" s="40" t="s">
        <v>8</v>
      </c>
      <c r="F34" s="40" t="s">
        <v>149</v>
      </c>
      <c r="G34" s="111" t="s">
        <v>74</v>
      </c>
      <c r="H34" s="112">
        <v>40</v>
      </c>
      <c r="I34" s="43">
        <v>0</v>
      </c>
      <c r="J34" s="43">
        <f t="shared" si="0"/>
        <v>0</v>
      </c>
      <c r="K34" s="44">
        <v>0.08</v>
      </c>
      <c r="L34" s="43">
        <f t="shared" si="1"/>
        <v>0</v>
      </c>
    </row>
    <row r="35" spans="1:12" ht="24">
      <c r="A35" s="40">
        <f t="shared" si="2"/>
        <v>30</v>
      </c>
      <c r="B35" s="99"/>
      <c r="C35" s="40" t="s">
        <v>1466</v>
      </c>
      <c r="D35" s="40" t="s">
        <v>735</v>
      </c>
      <c r="E35" s="40" t="s">
        <v>97</v>
      </c>
      <c r="F35" s="44" t="s">
        <v>138</v>
      </c>
      <c r="G35" s="111" t="s">
        <v>633</v>
      </c>
      <c r="H35" s="112">
        <v>200</v>
      </c>
      <c r="I35" s="43">
        <v>0</v>
      </c>
      <c r="J35" s="43">
        <f t="shared" si="0"/>
        <v>0</v>
      </c>
      <c r="K35" s="44">
        <v>0.08</v>
      </c>
      <c r="L35" s="43">
        <f t="shared" si="1"/>
        <v>0</v>
      </c>
    </row>
    <row r="36" spans="1:12" ht="24">
      <c r="A36" s="40">
        <f t="shared" si="2"/>
        <v>31</v>
      </c>
      <c r="B36" s="99"/>
      <c r="C36" s="40" t="s">
        <v>736</v>
      </c>
      <c r="D36" s="40" t="s">
        <v>735</v>
      </c>
      <c r="E36" s="40" t="s">
        <v>110</v>
      </c>
      <c r="F36" s="40" t="s">
        <v>26</v>
      </c>
      <c r="G36" s="111" t="s">
        <v>40</v>
      </c>
      <c r="H36" s="112">
        <v>2</v>
      </c>
      <c r="I36" s="43">
        <v>0</v>
      </c>
      <c r="J36" s="43">
        <f t="shared" si="0"/>
        <v>0</v>
      </c>
      <c r="K36" s="44">
        <v>0.08</v>
      </c>
      <c r="L36" s="43">
        <f t="shared" si="1"/>
        <v>0</v>
      </c>
    </row>
    <row r="37" spans="1:12">
      <c r="A37" s="40">
        <f t="shared" si="2"/>
        <v>32</v>
      </c>
      <c r="B37" s="99"/>
      <c r="C37" s="40" t="s">
        <v>737</v>
      </c>
      <c r="D37" s="40" t="s">
        <v>738</v>
      </c>
      <c r="E37" s="40" t="s">
        <v>8</v>
      </c>
      <c r="F37" s="40" t="s">
        <v>739</v>
      </c>
      <c r="G37" s="111" t="s">
        <v>635</v>
      </c>
      <c r="H37" s="112">
        <v>40</v>
      </c>
      <c r="I37" s="43">
        <v>0</v>
      </c>
      <c r="J37" s="43">
        <f t="shared" si="0"/>
        <v>0</v>
      </c>
      <c r="K37" s="44">
        <v>0.08</v>
      </c>
      <c r="L37" s="43">
        <f t="shared" si="1"/>
        <v>0</v>
      </c>
    </row>
    <row r="38" spans="1:12">
      <c r="A38" s="40">
        <f t="shared" si="2"/>
        <v>33</v>
      </c>
      <c r="B38" s="99"/>
      <c r="C38" s="40" t="s">
        <v>737</v>
      </c>
      <c r="D38" s="40" t="s">
        <v>738</v>
      </c>
      <c r="E38" s="40" t="s">
        <v>17</v>
      </c>
      <c r="F38" s="40" t="s">
        <v>496</v>
      </c>
      <c r="G38" s="111" t="s">
        <v>18</v>
      </c>
      <c r="H38" s="112">
        <v>200</v>
      </c>
      <c r="I38" s="43">
        <v>0</v>
      </c>
      <c r="J38" s="43">
        <f t="shared" si="0"/>
        <v>0</v>
      </c>
      <c r="K38" s="44">
        <v>0.08</v>
      </c>
      <c r="L38" s="43">
        <f t="shared" si="1"/>
        <v>0</v>
      </c>
    </row>
    <row r="39" spans="1:12" ht="24">
      <c r="A39" s="40">
        <f t="shared" si="2"/>
        <v>34</v>
      </c>
      <c r="B39" s="99"/>
      <c r="C39" s="40" t="s">
        <v>1467</v>
      </c>
      <c r="D39" s="40" t="s">
        <v>740</v>
      </c>
      <c r="E39" s="40" t="s">
        <v>8</v>
      </c>
      <c r="F39" s="40" t="s">
        <v>128</v>
      </c>
      <c r="G39" s="111" t="s">
        <v>50</v>
      </c>
      <c r="H39" s="112">
        <v>2</v>
      </c>
      <c r="I39" s="43">
        <v>0</v>
      </c>
      <c r="J39" s="43">
        <f t="shared" si="0"/>
        <v>0</v>
      </c>
      <c r="K39" s="44">
        <v>0.08</v>
      </c>
      <c r="L39" s="43">
        <f t="shared" si="1"/>
        <v>0</v>
      </c>
    </row>
    <row r="40" spans="1:12" ht="24">
      <c r="A40" s="40">
        <f t="shared" si="2"/>
        <v>35</v>
      </c>
      <c r="B40" s="99"/>
      <c r="C40" s="40" t="s">
        <v>1468</v>
      </c>
      <c r="D40" s="40" t="s">
        <v>740</v>
      </c>
      <c r="E40" s="40" t="s">
        <v>8</v>
      </c>
      <c r="F40" s="40" t="s">
        <v>26</v>
      </c>
      <c r="G40" s="111" t="s">
        <v>50</v>
      </c>
      <c r="H40" s="112">
        <v>2</v>
      </c>
      <c r="I40" s="43">
        <v>0</v>
      </c>
      <c r="J40" s="43">
        <f t="shared" si="0"/>
        <v>0</v>
      </c>
      <c r="K40" s="44">
        <v>0.08</v>
      </c>
      <c r="L40" s="43">
        <f t="shared" si="1"/>
        <v>0</v>
      </c>
    </row>
    <row r="41" spans="1:12" ht="24">
      <c r="A41" s="40">
        <f t="shared" si="2"/>
        <v>36</v>
      </c>
      <c r="B41" s="99"/>
      <c r="C41" s="40" t="s">
        <v>741</v>
      </c>
      <c r="D41" s="40" t="s">
        <v>742</v>
      </c>
      <c r="E41" s="40" t="s">
        <v>8</v>
      </c>
      <c r="F41" s="40" t="s">
        <v>743</v>
      </c>
      <c r="G41" s="111" t="s">
        <v>31</v>
      </c>
      <c r="H41" s="112">
        <v>70</v>
      </c>
      <c r="I41" s="43">
        <v>0</v>
      </c>
      <c r="J41" s="43">
        <f t="shared" si="0"/>
        <v>0</v>
      </c>
      <c r="K41" s="44">
        <v>0.08</v>
      </c>
      <c r="L41" s="43">
        <f t="shared" si="1"/>
        <v>0</v>
      </c>
    </row>
    <row r="42" spans="1:12" ht="24">
      <c r="A42" s="40">
        <f t="shared" si="2"/>
        <v>37</v>
      </c>
      <c r="B42" s="99"/>
      <c r="C42" s="40" t="s">
        <v>1469</v>
      </c>
      <c r="D42" s="40" t="s">
        <v>744</v>
      </c>
      <c r="E42" s="40" t="s">
        <v>8</v>
      </c>
      <c r="F42" s="40" t="s">
        <v>144</v>
      </c>
      <c r="G42" s="111" t="s">
        <v>240</v>
      </c>
      <c r="H42" s="112">
        <v>50</v>
      </c>
      <c r="I42" s="43">
        <v>0</v>
      </c>
      <c r="J42" s="43">
        <f t="shared" si="0"/>
        <v>0</v>
      </c>
      <c r="K42" s="44">
        <v>0.08</v>
      </c>
      <c r="L42" s="43">
        <f t="shared" si="1"/>
        <v>0</v>
      </c>
    </row>
    <row r="43" spans="1:12" ht="36">
      <c r="A43" s="40">
        <f t="shared" si="2"/>
        <v>38</v>
      </c>
      <c r="B43" s="99"/>
      <c r="C43" s="40" t="s">
        <v>745</v>
      </c>
      <c r="D43" s="40" t="s">
        <v>62</v>
      </c>
      <c r="E43" s="40" t="s">
        <v>35</v>
      </c>
      <c r="F43" s="40" t="s">
        <v>746</v>
      </c>
      <c r="G43" s="111" t="s">
        <v>31</v>
      </c>
      <c r="H43" s="112">
        <v>40</v>
      </c>
      <c r="I43" s="43">
        <v>0</v>
      </c>
      <c r="J43" s="43">
        <f t="shared" si="0"/>
        <v>0</v>
      </c>
      <c r="K43" s="44">
        <v>0.08</v>
      </c>
      <c r="L43" s="43">
        <f t="shared" si="1"/>
        <v>0</v>
      </c>
    </row>
    <row r="44" spans="1:12" ht="36">
      <c r="A44" s="40">
        <f t="shared" si="2"/>
        <v>39</v>
      </c>
      <c r="B44" s="99"/>
      <c r="C44" s="40" t="s">
        <v>1470</v>
      </c>
      <c r="D44" s="40" t="s">
        <v>62</v>
      </c>
      <c r="E44" s="40" t="s">
        <v>8</v>
      </c>
      <c r="F44" s="40" t="s">
        <v>747</v>
      </c>
      <c r="G44" s="111" t="s">
        <v>52</v>
      </c>
      <c r="H44" s="112">
        <v>3</v>
      </c>
      <c r="I44" s="43">
        <v>0</v>
      </c>
      <c r="J44" s="43">
        <f t="shared" si="0"/>
        <v>0</v>
      </c>
      <c r="K44" s="44">
        <v>0.08</v>
      </c>
      <c r="L44" s="43">
        <f t="shared" si="1"/>
        <v>0</v>
      </c>
    </row>
    <row r="45" spans="1:12" ht="24">
      <c r="A45" s="40">
        <f t="shared" si="2"/>
        <v>40</v>
      </c>
      <c r="B45" s="99"/>
      <c r="C45" s="106" t="s">
        <v>748</v>
      </c>
      <c r="D45" s="107" t="s">
        <v>749</v>
      </c>
      <c r="E45" s="106" t="s">
        <v>750</v>
      </c>
      <c r="F45" s="106" t="s">
        <v>751</v>
      </c>
      <c r="G45" s="503" t="s">
        <v>752</v>
      </c>
      <c r="H45" s="112">
        <v>40</v>
      </c>
      <c r="I45" s="43">
        <v>0</v>
      </c>
      <c r="J45" s="43">
        <f t="shared" si="0"/>
        <v>0</v>
      </c>
      <c r="K45" s="44">
        <v>0.08</v>
      </c>
      <c r="L45" s="43">
        <f t="shared" si="1"/>
        <v>0</v>
      </c>
    </row>
    <row r="46" spans="1:12" ht="36">
      <c r="A46" s="40">
        <f t="shared" si="2"/>
        <v>41</v>
      </c>
      <c r="B46" s="99"/>
      <c r="C46" s="51" t="s">
        <v>753</v>
      </c>
      <c r="D46" s="51" t="s">
        <v>754</v>
      </c>
      <c r="E46" s="51" t="s">
        <v>79</v>
      </c>
      <c r="F46" s="51" t="s">
        <v>755</v>
      </c>
      <c r="G46" s="420" t="s">
        <v>118</v>
      </c>
      <c r="H46" s="112">
        <v>1</v>
      </c>
      <c r="I46" s="43">
        <v>0</v>
      </c>
      <c r="J46" s="43">
        <f t="shared" si="0"/>
        <v>0</v>
      </c>
      <c r="K46" s="44">
        <v>0.08</v>
      </c>
      <c r="L46" s="43">
        <f t="shared" si="1"/>
        <v>0</v>
      </c>
    </row>
    <row r="47" spans="1:12" ht="36">
      <c r="A47" s="40">
        <f t="shared" si="2"/>
        <v>42</v>
      </c>
      <c r="B47" s="99"/>
      <c r="C47" s="51" t="s">
        <v>753</v>
      </c>
      <c r="D47" s="51" t="s">
        <v>754</v>
      </c>
      <c r="E47" s="51" t="s">
        <v>79</v>
      </c>
      <c r="F47" s="51" t="s">
        <v>756</v>
      </c>
      <c r="G47" s="420" t="s">
        <v>118</v>
      </c>
      <c r="H47" s="112">
        <v>1</v>
      </c>
      <c r="I47" s="43">
        <v>0</v>
      </c>
      <c r="J47" s="43">
        <f t="shared" si="0"/>
        <v>0</v>
      </c>
      <c r="K47" s="44">
        <v>0.08</v>
      </c>
      <c r="L47" s="43">
        <f t="shared" si="1"/>
        <v>0</v>
      </c>
    </row>
    <row r="48" spans="1:12">
      <c r="A48" s="40">
        <f t="shared" si="2"/>
        <v>43</v>
      </c>
      <c r="B48" s="99"/>
      <c r="C48" s="40" t="s">
        <v>757</v>
      </c>
      <c r="D48" s="40" t="s">
        <v>758</v>
      </c>
      <c r="E48" s="40" t="s">
        <v>17</v>
      </c>
      <c r="F48" s="40" t="s">
        <v>100</v>
      </c>
      <c r="G48" s="111" t="s">
        <v>31</v>
      </c>
      <c r="H48" s="112">
        <v>1</v>
      </c>
      <c r="I48" s="43">
        <v>0</v>
      </c>
      <c r="J48" s="43">
        <f t="shared" si="0"/>
        <v>0</v>
      </c>
      <c r="K48" s="44">
        <v>0.08</v>
      </c>
      <c r="L48" s="43">
        <f t="shared" si="1"/>
        <v>0</v>
      </c>
    </row>
    <row r="49" spans="1:12">
      <c r="A49" s="40">
        <f t="shared" si="2"/>
        <v>44</v>
      </c>
      <c r="B49" s="99"/>
      <c r="C49" s="40" t="s">
        <v>759</v>
      </c>
      <c r="D49" s="40" t="s">
        <v>1360</v>
      </c>
      <c r="E49" s="40" t="s">
        <v>89</v>
      </c>
      <c r="F49" s="40" t="s">
        <v>760</v>
      </c>
      <c r="G49" s="111" t="s">
        <v>761</v>
      </c>
      <c r="H49" s="112">
        <v>1</v>
      </c>
      <c r="I49" s="43">
        <v>0</v>
      </c>
      <c r="J49" s="43">
        <f t="shared" si="0"/>
        <v>0</v>
      </c>
      <c r="K49" s="44">
        <v>0.08</v>
      </c>
      <c r="L49" s="43">
        <f t="shared" si="1"/>
        <v>0</v>
      </c>
    </row>
    <row r="50" spans="1:12" s="1" customFormat="1" ht="12.75">
      <c r="A50" s="40">
        <f t="shared" si="2"/>
        <v>45</v>
      </c>
      <c r="B50" s="376"/>
      <c r="C50" s="438" t="s">
        <v>360</v>
      </c>
      <c r="D50" s="439" t="s">
        <v>361</v>
      </c>
      <c r="E50" s="440" t="s">
        <v>8</v>
      </c>
      <c r="F50" s="105" t="s">
        <v>49</v>
      </c>
      <c r="G50" s="504" t="s">
        <v>362</v>
      </c>
      <c r="H50" s="509">
        <v>10</v>
      </c>
      <c r="I50" s="43">
        <v>0</v>
      </c>
      <c r="J50" s="43">
        <f t="shared" si="0"/>
        <v>0</v>
      </c>
      <c r="K50" s="442">
        <v>0.08</v>
      </c>
      <c r="L50" s="43">
        <f t="shared" si="1"/>
        <v>0</v>
      </c>
    </row>
    <row r="51" spans="1:12" s="1" customFormat="1" ht="36">
      <c r="A51" s="40">
        <f t="shared" si="2"/>
        <v>46</v>
      </c>
      <c r="B51" s="376"/>
      <c r="C51" s="438" t="s">
        <v>363</v>
      </c>
      <c r="D51" s="439" t="s">
        <v>364</v>
      </c>
      <c r="E51" s="440" t="s">
        <v>93</v>
      </c>
      <c r="F51" s="105" t="s">
        <v>365</v>
      </c>
      <c r="G51" s="505" t="s">
        <v>56</v>
      </c>
      <c r="H51" s="509">
        <v>10</v>
      </c>
      <c r="I51" s="43">
        <v>0</v>
      </c>
      <c r="J51" s="43">
        <f t="shared" si="0"/>
        <v>0</v>
      </c>
      <c r="K51" s="442">
        <v>0.08</v>
      </c>
      <c r="L51" s="43">
        <f t="shared" si="1"/>
        <v>0</v>
      </c>
    </row>
    <row r="52" spans="1:12" ht="60">
      <c r="A52" s="40">
        <f t="shared" si="2"/>
        <v>47</v>
      </c>
      <c r="B52" s="99"/>
      <c r="C52" s="59" t="s">
        <v>764</v>
      </c>
      <c r="D52" s="51" t="s">
        <v>765</v>
      </c>
      <c r="E52" s="52" t="s">
        <v>766</v>
      </c>
      <c r="F52" s="52" t="s">
        <v>767</v>
      </c>
      <c r="G52" s="502" t="s">
        <v>45</v>
      </c>
      <c r="H52" s="112">
        <v>1</v>
      </c>
      <c r="I52" s="43">
        <v>0</v>
      </c>
      <c r="J52" s="43">
        <f t="shared" si="0"/>
        <v>0</v>
      </c>
      <c r="K52" s="44">
        <v>0.08</v>
      </c>
      <c r="L52" s="43">
        <f t="shared" si="1"/>
        <v>0</v>
      </c>
    </row>
    <row r="53" spans="1:12" ht="24">
      <c r="A53" s="40">
        <f t="shared" si="2"/>
        <v>48</v>
      </c>
      <c r="B53" s="99"/>
      <c r="C53" s="40" t="s">
        <v>768</v>
      </c>
      <c r="D53" s="40" t="s">
        <v>769</v>
      </c>
      <c r="E53" s="40" t="s">
        <v>35</v>
      </c>
      <c r="F53" s="40" t="s">
        <v>231</v>
      </c>
      <c r="G53" s="111" t="s">
        <v>31</v>
      </c>
      <c r="H53" s="112">
        <v>10</v>
      </c>
      <c r="I53" s="43">
        <v>0</v>
      </c>
      <c r="J53" s="43">
        <f t="shared" si="0"/>
        <v>0</v>
      </c>
      <c r="K53" s="44">
        <v>0.08</v>
      </c>
      <c r="L53" s="43">
        <f t="shared" si="1"/>
        <v>0</v>
      </c>
    </row>
    <row r="54" spans="1:12" ht="24">
      <c r="A54" s="40">
        <f t="shared" si="2"/>
        <v>49</v>
      </c>
      <c r="B54" s="99"/>
      <c r="C54" s="40" t="s">
        <v>770</v>
      </c>
      <c r="D54" s="40" t="s">
        <v>769</v>
      </c>
      <c r="E54" s="40" t="s">
        <v>35</v>
      </c>
      <c r="F54" s="40" t="s">
        <v>771</v>
      </c>
      <c r="G54" s="111" t="s">
        <v>31</v>
      </c>
      <c r="H54" s="112">
        <v>3</v>
      </c>
      <c r="I54" s="43">
        <v>0</v>
      </c>
      <c r="J54" s="43">
        <f t="shared" si="0"/>
        <v>0</v>
      </c>
      <c r="K54" s="44">
        <v>0.08</v>
      </c>
      <c r="L54" s="43">
        <f t="shared" si="1"/>
        <v>0</v>
      </c>
    </row>
    <row r="55" spans="1:12" ht="24">
      <c r="A55" s="40">
        <f t="shared" si="2"/>
        <v>50</v>
      </c>
      <c r="B55" s="99"/>
      <c r="C55" s="54" t="s">
        <v>1471</v>
      </c>
      <c r="D55" s="54" t="s">
        <v>769</v>
      </c>
      <c r="E55" s="54" t="s">
        <v>772</v>
      </c>
      <c r="F55" s="54"/>
      <c r="G55" s="506" t="s">
        <v>80</v>
      </c>
      <c r="H55" s="112">
        <v>10</v>
      </c>
      <c r="I55" s="43">
        <v>0</v>
      </c>
      <c r="J55" s="43">
        <f t="shared" si="0"/>
        <v>0</v>
      </c>
      <c r="K55" s="44">
        <v>0.08</v>
      </c>
      <c r="L55" s="43">
        <f t="shared" si="1"/>
        <v>0</v>
      </c>
    </row>
    <row r="56" spans="1:12">
      <c r="A56" s="40">
        <f t="shared" si="2"/>
        <v>51</v>
      </c>
      <c r="B56" s="99"/>
      <c r="C56" s="40" t="s">
        <v>773</v>
      </c>
      <c r="D56" s="40" t="s">
        <v>67</v>
      </c>
      <c r="E56" s="40" t="s">
        <v>76</v>
      </c>
      <c r="F56" s="40" t="s">
        <v>77</v>
      </c>
      <c r="G56" s="111" t="s">
        <v>52</v>
      </c>
      <c r="H56" s="112">
        <v>13</v>
      </c>
      <c r="I56" s="43">
        <v>0</v>
      </c>
      <c r="J56" s="43">
        <f t="shared" si="0"/>
        <v>0</v>
      </c>
      <c r="K56" s="44">
        <v>0.08</v>
      </c>
      <c r="L56" s="43">
        <f t="shared" si="1"/>
        <v>0</v>
      </c>
    </row>
    <row r="57" spans="1:12" ht="24">
      <c r="A57" s="40">
        <f t="shared" si="2"/>
        <v>52</v>
      </c>
      <c r="B57" s="99"/>
      <c r="C57" s="40" t="s">
        <v>1472</v>
      </c>
      <c r="D57" s="40" t="s">
        <v>67</v>
      </c>
      <c r="E57" s="40" t="s">
        <v>76</v>
      </c>
      <c r="F57" s="40" t="s">
        <v>13</v>
      </c>
      <c r="G57" s="111" t="s">
        <v>774</v>
      </c>
      <c r="H57" s="112">
        <v>40</v>
      </c>
      <c r="I57" s="43">
        <v>0</v>
      </c>
      <c r="J57" s="43">
        <f t="shared" si="0"/>
        <v>0</v>
      </c>
      <c r="K57" s="44">
        <v>0.08</v>
      </c>
      <c r="L57" s="43">
        <f t="shared" si="1"/>
        <v>0</v>
      </c>
    </row>
    <row r="58" spans="1:12" ht="24">
      <c r="A58" s="40">
        <f t="shared" si="2"/>
        <v>53</v>
      </c>
      <c r="B58" s="99"/>
      <c r="C58" s="40" t="s">
        <v>1473</v>
      </c>
      <c r="D58" s="40" t="s">
        <v>775</v>
      </c>
      <c r="E58" s="40" t="s">
        <v>777</v>
      </c>
      <c r="F58" s="40" t="s">
        <v>778</v>
      </c>
      <c r="G58" s="111" t="s">
        <v>779</v>
      </c>
      <c r="H58" s="112">
        <v>2</v>
      </c>
      <c r="I58" s="43">
        <v>0</v>
      </c>
      <c r="J58" s="43">
        <f t="shared" si="0"/>
        <v>0</v>
      </c>
      <c r="K58" s="44">
        <v>0.08</v>
      </c>
      <c r="L58" s="43">
        <f t="shared" si="1"/>
        <v>0</v>
      </c>
    </row>
    <row r="59" spans="1:12" ht="24">
      <c r="A59" s="40">
        <f t="shared" si="2"/>
        <v>54</v>
      </c>
      <c r="B59" s="99"/>
      <c r="C59" s="40" t="s">
        <v>1474</v>
      </c>
      <c r="D59" s="40" t="s">
        <v>775</v>
      </c>
      <c r="E59" s="40" t="s">
        <v>85</v>
      </c>
      <c r="F59" s="108" t="s">
        <v>776</v>
      </c>
      <c r="G59" s="111" t="s">
        <v>103</v>
      </c>
      <c r="H59" s="112">
        <v>1</v>
      </c>
      <c r="I59" s="43">
        <v>0</v>
      </c>
      <c r="J59" s="43">
        <f t="shared" si="0"/>
        <v>0</v>
      </c>
      <c r="K59" s="44">
        <v>0.08</v>
      </c>
      <c r="L59" s="43">
        <f t="shared" si="1"/>
        <v>0</v>
      </c>
    </row>
    <row r="60" spans="1:12" ht="24">
      <c r="A60" s="40">
        <f t="shared" si="2"/>
        <v>55</v>
      </c>
      <c r="B60" s="99"/>
      <c r="C60" s="40" t="s">
        <v>1475</v>
      </c>
      <c r="D60" s="40" t="s">
        <v>775</v>
      </c>
      <c r="E60" s="40" t="s">
        <v>8</v>
      </c>
      <c r="F60" s="40" t="s">
        <v>26</v>
      </c>
      <c r="G60" s="111" t="s">
        <v>52</v>
      </c>
      <c r="H60" s="112">
        <v>1</v>
      </c>
      <c r="I60" s="43">
        <v>0</v>
      </c>
      <c r="J60" s="43">
        <f t="shared" si="0"/>
        <v>0</v>
      </c>
      <c r="K60" s="44">
        <v>0.08</v>
      </c>
      <c r="L60" s="43">
        <f t="shared" si="1"/>
        <v>0</v>
      </c>
    </row>
    <row r="61" spans="1:12" ht="24">
      <c r="A61" s="40">
        <f t="shared" si="2"/>
        <v>56</v>
      </c>
      <c r="B61" s="99"/>
      <c r="C61" s="40" t="s">
        <v>780</v>
      </c>
      <c r="D61" s="40" t="s">
        <v>781</v>
      </c>
      <c r="E61" s="40" t="s">
        <v>8</v>
      </c>
      <c r="F61" s="40" t="s">
        <v>782</v>
      </c>
      <c r="G61" s="111" t="s">
        <v>52</v>
      </c>
      <c r="H61" s="112">
        <v>25</v>
      </c>
      <c r="I61" s="43">
        <v>0</v>
      </c>
      <c r="J61" s="43">
        <f t="shared" si="0"/>
        <v>0</v>
      </c>
      <c r="K61" s="44">
        <v>0.08</v>
      </c>
      <c r="L61" s="43">
        <f t="shared" si="1"/>
        <v>0</v>
      </c>
    </row>
    <row r="62" spans="1:12" s="448" customFormat="1">
      <c r="A62" s="40">
        <f t="shared" si="2"/>
        <v>57</v>
      </c>
      <c r="B62" s="443"/>
      <c r="C62" s="443" t="s">
        <v>366</v>
      </c>
      <c r="D62" s="444" t="s">
        <v>367</v>
      </c>
      <c r="E62" s="445" t="s">
        <v>35</v>
      </c>
      <c r="F62" s="446" t="s">
        <v>92</v>
      </c>
      <c r="G62" s="507" t="s">
        <v>30</v>
      </c>
      <c r="H62" s="510">
        <v>1</v>
      </c>
      <c r="I62" s="43">
        <v>0</v>
      </c>
      <c r="J62" s="43">
        <f t="shared" si="0"/>
        <v>0</v>
      </c>
      <c r="K62" s="447">
        <v>0.08</v>
      </c>
      <c r="L62" s="43">
        <f t="shared" si="1"/>
        <v>0</v>
      </c>
    </row>
    <row r="63" spans="1:12">
      <c r="A63" s="40">
        <f t="shared" si="2"/>
        <v>58</v>
      </c>
      <c r="B63" s="99"/>
      <c r="C63" s="40" t="s">
        <v>783</v>
      </c>
      <c r="D63" s="40" t="s">
        <v>783</v>
      </c>
      <c r="E63" s="40" t="s">
        <v>35</v>
      </c>
      <c r="F63" s="40" t="s">
        <v>784</v>
      </c>
      <c r="G63" s="111" t="s">
        <v>30</v>
      </c>
      <c r="H63" s="112">
        <v>12</v>
      </c>
      <c r="I63" s="43">
        <v>0</v>
      </c>
      <c r="J63" s="43">
        <f t="shared" si="0"/>
        <v>0</v>
      </c>
      <c r="K63" s="44">
        <v>0.08</v>
      </c>
      <c r="L63" s="43">
        <f t="shared" si="1"/>
        <v>0</v>
      </c>
    </row>
    <row r="64" spans="1:12">
      <c r="A64" s="40">
        <f t="shared" si="2"/>
        <v>59</v>
      </c>
      <c r="B64" s="99"/>
      <c r="C64" s="40" t="s">
        <v>783</v>
      </c>
      <c r="D64" s="40" t="s">
        <v>783</v>
      </c>
      <c r="E64" s="40" t="s">
        <v>8</v>
      </c>
      <c r="F64" s="40" t="s">
        <v>785</v>
      </c>
      <c r="G64" s="111" t="s">
        <v>14</v>
      </c>
      <c r="H64" s="112">
        <v>25</v>
      </c>
      <c r="I64" s="43">
        <v>0</v>
      </c>
      <c r="J64" s="43">
        <f t="shared" si="0"/>
        <v>0</v>
      </c>
      <c r="K64" s="44">
        <v>0.08</v>
      </c>
      <c r="L64" s="43">
        <f t="shared" si="1"/>
        <v>0</v>
      </c>
    </row>
    <row r="65" spans="1:12">
      <c r="A65" s="40">
        <f t="shared" si="2"/>
        <v>60</v>
      </c>
      <c r="B65" s="99"/>
      <c r="C65" s="40" t="s">
        <v>783</v>
      </c>
      <c r="D65" s="40" t="s">
        <v>783</v>
      </c>
      <c r="E65" s="40" t="s">
        <v>8</v>
      </c>
      <c r="F65" s="40" t="s">
        <v>786</v>
      </c>
      <c r="G65" s="111" t="s">
        <v>14</v>
      </c>
      <c r="H65" s="112">
        <v>5</v>
      </c>
      <c r="I65" s="43">
        <v>0</v>
      </c>
      <c r="J65" s="43">
        <f t="shared" si="0"/>
        <v>0</v>
      </c>
      <c r="K65" s="44">
        <v>0.08</v>
      </c>
      <c r="L65" s="43">
        <f t="shared" si="1"/>
        <v>0</v>
      </c>
    </row>
    <row r="66" spans="1:12" ht="24">
      <c r="A66" s="40">
        <f t="shared" si="2"/>
        <v>61</v>
      </c>
      <c r="B66" s="99"/>
      <c r="C66" s="40" t="s">
        <v>787</v>
      </c>
      <c r="D66" s="51" t="s">
        <v>788</v>
      </c>
      <c r="E66" s="40" t="s">
        <v>43</v>
      </c>
      <c r="F66" s="40" t="s">
        <v>789</v>
      </c>
      <c r="G66" s="111" t="s">
        <v>96</v>
      </c>
      <c r="H66" s="112">
        <v>10</v>
      </c>
      <c r="I66" s="43">
        <v>0</v>
      </c>
      <c r="J66" s="43">
        <f t="shared" si="0"/>
        <v>0</v>
      </c>
      <c r="K66" s="44">
        <v>0.08</v>
      </c>
      <c r="L66" s="43">
        <f t="shared" si="1"/>
        <v>0</v>
      </c>
    </row>
    <row r="67" spans="1:12" ht="24">
      <c r="A67" s="40">
        <f t="shared" si="2"/>
        <v>62</v>
      </c>
      <c r="B67" s="99"/>
      <c r="C67" s="40" t="s">
        <v>1476</v>
      </c>
      <c r="D67" s="40" t="s">
        <v>70</v>
      </c>
      <c r="E67" s="40" t="s">
        <v>8</v>
      </c>
      <c r="F67" s="40" t="s">
        <v>790</v>
      </c>
      <c r="G67" s="111" t="s">
        <v>27</v>
      </c>
      <c r="H67" s="112">
        <v>1</v>
      </c>
      <c r="I67" s="43">
        <v>0</v>
      </c>
      <c r="J67" s="43">
        <f t="shared" si="0"/>
        <v>0</v>
      </c>
      <c r="K67" s="44">
        <v>0.08</v>
      </c>
      <c r="L67" s="43">
        <f t="shared" si="1"/>
        <v>0</v>
      </c>
    </row>
    <row r="68" spans="1:12">
      <c r="A68" s="40">
        <f t="shared" si="2"/>
        <v>63</v>
      </c>
      <c r="B68" s="99"/>
      <c r="C68" s="40" t="s">
        <v>791</v>
      </c>
      <c r="D68" s="40" t="s">
        <v>792</v>
      </c>
      <c r="E68" s="40" t="s">
        <v>777</v>
      </c>
      <c r="F68" s="40" t="s">
        <v>793</v>
      </c>
      <c r="G68" s="111" t="s">
        <v>18</v>
      </c>
      <c r="H68" s="112">
        <v>2</v>
      </c>
      <c r="I68" s="43">
        <v>0</v>
      </c>
      <c r="J68" s="43">
        <f t="shared" si="0"/>
        <v>0</v>
      </c>
      <c r="K68" s="44">
        <v>0.08</v>
      </c>
      <c r="L68" s="43">
        <f t="shared" si="1"/>
        <v>0</v>
      </c>
    </row>
    <row r="69" spans="1:12">
      <c r="A69" s="40">
        <f t="shared" si="2"/>
        <v>64</v>
      </c>
      <c r="B69" s="99"/>
      <c r="C69" s="40" t="s">
        <v>794</v>
      </c>
      <c r="D69" s="51" t="s">
        <v>795</v>
      </c>
      <c r="E69" s="40" t="s">
        <v>796</v>
      </c>
      <c r="F69" s="40"/>
      <c r="G69" s="111" t="s">
        <v>14</v>
      </c>
      <c r="H69" s="112">
        <v>6</v>
      </c>
      <c r="I69" s="43">
        <v>0</v>
      </c>
      <c r="J69" s="43">
        <f t="shared" si="0"/>
        <v>0</v>
      </c>
      <c r="K69" s="44">
        <v>0.08</v>
      </c>
      <c r="L69" s="43">
        <f t="shared" si="1"/>
        <v>0</v>
      </c>
    </row>
    <row r="70" spans="1:12" ht="24">
      <c r="A70" s="40">
        <f t="shared" si="2"/>
        <v>65</v>
      </c>
      <c r="B70" s="99"/>
      <c r="C70" s="40" t="s">
        <v>1477</v>
      </c>
      <c r="D70" s="40" t="s">
        <v>797</v>
      </c>
      <c r="E70" s="40" t="s">
        <v>76</v>
      </c>
      <c r="F70" s="40" t="s">
        <v>100</v>
      </c>
      <c r="G70" s="111" t="s">
        <v>27</v>
      </c>
      <c r="H70" s="112">
        <v>1</v>
      </c>
      <c r="I70" s="43">
        <v>0</v>
      </c>
      <c r="J70" s="43">
        <f t="shared" si="0"/>
        <v>0</v>
      </c>
      <c r="K70" s="44">
        <v>0.08</v>
      </c>
      <c r="L70" s="43">
        <f t="shared" si="1"/>
        <v>0</v>
      </c>
    </row>
    <row r="71" spans="1:12" ht="36">
      <c r="A71" s="40">
        <f t="shared" si="2"/>
        <v>66</v>
      </c>
      <c r="B71" s="99"/>
      <c r="C71" s="40" t="s">
        <v>1478</v>
      </c>
      <c r="D71" s="40" t="s">
        <v>75</v>
      </c>
      <c r="E71" s="40" t="s">
        <v>798</v>
      </c>
      <c r="F71" s="40" t="s">
        <v>156</v>
      </c>
      <c r="G71" s="111" t="s">
        <v>799</v>
      </c>
      <c r="H71" s="112">
        <v>15</v>
      </c>
      <c r="I71" s="43">
        <v>0</v>
      </c>
      <c r="J71" s="43">
        <f t="shared" ref="J71:J74" si="3">I71*H71</f>
        <v>0</v>
      </c>
      <c r="K71" s="44">
        <v>0.08</v>
      </c>
      <c r="L71" s="43">
        <f t="shared" ref="L71:L74" si="4">J71*K71+J71</f>
        <v>0</v>
      </c>
    </row>
    <row r="72" spans="1:12" ht="24">
      <c r="A72" s="40">
        <f t="shared" ref="A72:A74" si="5">A71+1</f>
        <v>67</v>
      </c>
      <c r="B72" s="99"/>
      <c r="C72" s="40" t="s">
        <v>800</v>
      </c>
      <c r="D72" s="40" t="s">
        <v>801</v>
      </c>
      <c r="E72" s="40" t="s">
        <v>17</v>
      </c>
      <c r="F72" s="40" t="s">
        <v>802</v>
      </c>
      <c r="G72" s="111" t="s">
        <v>31</v>
      </c>
      <c r="H72" s="112">
        <v>2</v>
      </c>
      <c r="I72" s="43">
        <v>0</v>
      </c>
      <c r="J72" s="43">
        <f t="shared" si="3"/>
        <v>0</v>
      </c>
      <c r="K72" s="44">
        <v>0.08</v>
      </c>
      <c r="L72" s="43">
        <f t="shared" si="4"/>
        <v>0</v>
      </c>
    </row>
    <row r="73" spans="1:12" ht="24">
      <c r="A73" s="40">
        <f t="shared" si="5"/>
        <v>68</v>
      </c>
      <c r="B73" s="99"/>
      <c r="C73" s="40" t="s">
        <v>1479</v>
      </c>
      <c r="D73" s="40" t="s">
        <v>801</v>
      </c>
      <c r="E73" s="40" t="s">
        <v>303</v>
      </c>
      <c r="F73" s="40" t="s">
        <v>26</v>
      </c>
      <c r="G73" s="111" t="s">
        <v>31</v>
      </c>
      <c r="H73" s="112">
        <v>10</v>
      </c>
      <c r="I73" s="43">
        <v>0</v>
      </c>
      <c r="J73" s="43">
        <f t="shared" si="3"/>
        <v>0</v>
      </c>
      <c r="K73" s="44">
        <v>0.08</v>
      </c>
      <c r="L73" s="43">
        <f t="shared" si="4"/>
        <v>0</v>
      </c>
    </row>
    <row r="74" spans="1:12">
      <c r="A74" s="40">
        <f t="shared" si="5"/>
        <v>69</v>
      </c>
      <c r="B74" s="99"/>
      <c r="C74" s="77" t="s">
        <v>803</v>
      </c>
      <c r="D74" s="61" t="s">
        <v>804</v>
      </c>
      <c r="E74" s="61" t="s">
        <v>8</v>
      </c>
      <c r="F74" s="61" t="s">
        <v>15</v>
      </c>
      <c r="G74" s="111" t="s">
        <v>52</v>
      </c>
      <c r="H74" s="112">
        <v>2</v>
      </c>
      <c r="I74" s="43">
        <v>0</v>
      </c>
      <c r="J74" s="43">
        <f t="shared" si="3"/>
        <v>0</v>
      </c>
      <c r="K74" s="44">
        <v>0.08</v>
      </c>
      <c r="L74" s="43">
        <f t="shared" si="4"/>
        <v>0</v>
      </c>
    </row>
    <row r="75" spans="1:12" ht="12.75">
      <c r="A75" s="194" t="s">
        <v>150</v>
      </c>
      <c r="B75" s="194" t="s">
        <v>150</v>
      </c>
      <c r="C75" s="257" t="s">
        <v>150</v>
      </c>
      <c r="D75" s="257" t="s">
        <v>151</v>
      </c>
      <c r="E75" s="407" t="s">
        <v>150</v>
      </c>
      <c r="F75" s="194" t="s">
        <v>150</v>
      </c>
      <c r="G75" s="496" t="s">
        <v>150</v>
      </c>
      <c r="H75" s="496" t="s">
        <v>150</v>
      </c>
      <c r="I75" s="275"/>
      <c r="J75" s="275">
        <f>SUM(J6:J74)</f>
        <v>0</v>
      </c>
      <c r="K75" s="194" t="s">
        <v>150</v>
      </c>
      <c r="L75" s="275">
        <f>SUM(L6:L74)</f>
        <v>0</v>
      </c>
    </row>
    <row r="76" spans="1:12">
      <c r="L76" s="470"/>
    </row>
    <row r="77" spans="1:12" s="28" customFormat="1" ht="12.75">
      <c r="A77" s="25"/>
      <c r="B77" s="26"/>
      <c r="C77" s="204" t="s">
        <v>319</v>
      </c>
      <c r="D77" s="220"/>
      <c r="E77" s="22"/>
      <c r="G77" s="498"/>
      <c r="H77" s="508"/>
      <c r="I77" s="20"/>
      <c r="J77" s="25"/>
      <c r="K77" s="25"/>
      <c r="L77" s="25"/>
    </row>
    <row r="78" spans="1:12" s="28" customFormat="1" ht="12.75">
      <c r="A78" s="25"/>
      <c r="B78" s="26"/>
      <c r="C78" s="127" t="s">
        <v>445</v>
      </c>
      <c r="D78" s="220"/>
      <c r="E78" s="22"/>
      <c r="G78" s="498"/>
      <c r="H78" s="508"/>
      <c r="I78" s="20"/>
      <c r="J78" s="25"/>
      <c r="K78" s="25"/>
      <c r="L78" s="25"/>
    </row>
    <row r="79" spans="1:12" s="28" customFormat="1" ht="12.75">
      <c r="A79" s="25"/>
      <c r="B79" s="26"/>
      <c r="C79" s="127" t="s">
        <v>320</v>
      </c>
      <c r="D79" s="220"/>
      <c r="E79" s="22"/>
      <c r="G79" s="498"/>
      <c r="H79" s="508"/>
      <c r="I79" s="20"/>
      <c r="J79" s="25"/>
      <c r="K79" s="25"/>
      <c r="L79" s="25"/>
    </row>
    <row r="80" spans="1:12" s="28" customFormat="1" ht="12.75">
      <c r="A80" s="25"/>
      <c r="B80" s="26"/>
      <c r="C80" s="127" t="s">
        <v>321</v>
      </c>
      <c r="D80" s="220"/>
      <c r="E80" s="22"/>
      <c r="G80" s="498"/>
      <c r="H80" s="508"/>
      <c r="I80" s="20"/>
      <c r="J80" s="25"/>
      <c r="K80" s="25"/>
      <c r="L80" s="25"/>
    </row>
    <row r="81" spans="1:12" s="28" customFormat="1" ht="12.75">
      <c r="A81" s="25"/>
      <c r="B81" s="26"/>
      <c r="C81" s="127" t="s">
        <v>655</v>
      </c>
      <c r="D81" s="220"/>
      <c r="E81" s="22"/>
      <c r="G81" s="498"/>
      <c r="H81" s="508"/>
      <c r="I81" s="20"/>
      <c r="J81" s="25"/>
      <c r="K81" s="25"/>
      <c r="L81" s="25"/>
    </row>
    <row r="82" spans="1:12" s="28" customFormat="1" ht="15" customHeight="1">
      <c r="A82" s="25"/>
      <c r="B82" s="26"/>
      <c r="C82" s="126" t="s">
        <v>606</v>
      </c>
      <c r="D82" s="220"/>
      <c r="E82" s="24"/>
      <c r="G82" s="498"/>
      <c r="H82" s="508"/>
      <c r="I82" s="20"/>
      <c r="J82" s="25"/>
      <c r="K82" s="25"/>
      <c r="L82" s="25"/>
    </row>
    <row r="83" spans="1:12" s="28" customFormat="1" ht="22.15" customHeight="1">
      <c r="A83" s="25"/>
      <c r="B83" s="26"/>
      <c r="C83" s="126" t="s">
        <v>1347</v>
      </c>
      <c r="D83" s="262"/>
      <c r="E83" s="24"/>
      <c r="G83" s="498"/>
      <c r="H83" s="508"/>
      <c r="I83" s="20"/>
      <c r="J83" s="25"/>
      <c r="K83" s="25"/>
      <c r="L83" s="25"/>
    </row>
    <row r="84" spans="1:12" s="28" customFormat="1" ht="12.75">
      <c r="A84" s="25"/>
      <c r="B84" s="26"/>
      <c r="C84" s="127" t="s">
        <v>1348</v>
      </c>
      <c r="D84" s="262"/>
      <c r="E84" s="22"/>
      <c r="G84" s="498"/>
      <c r="H84" s="508"/>
      <c r="I84" s="20"/>
      <c r="J84" s="25"/>
      <c r="K84" s="25"/>
      <c r="L84" s="25"/>
    </row>
    <row r="85" spans="1:12" s="28" customFormat="1" ht="12.75">
      <c r="A85" s="25"/>
      <c r="B85" s="26"/>
      <c r="C85" s="204" t="s">
        <v>1349</v>
      </c>
      <c r="D85" s="220"/>
      <c r="E85" s="22"/>
      <c r="G85" s="498"/>
      <c r="H85" s="508"/>
      <c r="I85" s="20"/>
      <c r="J85" s="25"/>
      <c r="K85" s="25"/>
      <c r="L85" s="25"/>
    </row>
    <row r="86" spans="1:12" s="28" customFormat="1" ht="12.75">
      <c r="A86" s="25"/>
      <c r="B86" s="26"/>
      <c r="C86" s="204"/>
      <c r="D86" s="220"/>
      <c r="E86" s="22"/>
      <c r="G86" s="498"/>
      <c r="H86" s="508"/>
      <c r="I86" s="20"/>
      <c r="J86" s="25"/>
      <c r="K86" s="25"/>
      <c r="L86" s="25"/>
    </row>
    <row r="87" spans="1:12" s="28" customFormat="1" ht="12.75">
      <c r="A87" s="25"/>
      <c r="B87" s="26"/>
      <c r="C87" s="205"/>
      <c r="D87" s="206"/>
      <c r="E87" s="22"/>
      <c r="G87" s="498"/>
      <c r="H87" s="508"/>
      <c r="I87" s="20"/>
      <c r="J87" s="25"/>
      <c r="K87" s="25"/>
      <c r="L87" s="25"/>
    </row>
    <row r="88" spans="1:12" s="28" customFormat="1" ht="12.75">
      <c r="A88" s="25"/>
      <c r="B88" s="26"/>
      <c r="C88" s="205"/>
      <c r="D88" s="206"/>
      <c r="E88" s="22"/>
      <c r="G88" s="498"/>
      <c r="H88" s="508"/>
      <c r="I88" s="20"/>
      <c r="J88" s="25"/>
      <c r="K88" s="25"/>
      <c r="L88" s="25"/>
    </row>
    <row r="89" spans="1:12" s="28" customFormat="1" ht="12.75">
      <c r="A89" s="25"/>
      <c r="B89" s="26"/>
      <c r="C89" s="205"/>
      <c r="D89" s="206"/>
      <c r="E89" s="22"/>
      <c r="G89" s="498"/>
      <c r="H89" s="508"/>
      <c r="I89" s="20"/>
      <c r="J89" s="25"/>
      <c r="K89" s="25"/>
      <c r="L89" s="25"/>
    </row>
    <row r="90" spans="1:12" s="28" customFormat="1" ht="12.75">
      <c r="A90" s="25"/>
      <c r="B90" s="26"/>
      <c r="C90" s="205"/>
      <c r="D90" s="206"/>
      <c r="E90" s="22"/>
      <c r="G90" s="498"/>
      <c r="H90" s="508"/>
      <c r="I90" s="20"/>
      <c r="J90" s="25"/>
      <c r="K90" s="25"/>
      <c r="L90" s="25"/>
    </row>
    <row r="91" spans="1:12" s="28" customFormat="1" ht="12.75">
      <c r="A91" s="25"/>
      <c r="B91" s="26"/>
      <c r="C91" s="205"/>
      <c r="D91" s="207"/>
      <c r="E91" s="25"/>
      <c r="G91" s="498"/>
      <c r="H91" s="508"/>
      <c r="I91" s="20"/>
      <c r="J91" s="25"/>
      <c r="K91" s="25"/>
      <c r="L91" s="25"/>
    </row>
  </sheetData>
  <sortState xmlns:xlrd2="http://schemas.microsoft.com/office/spreadsheetml/2017/richdata2" ref="A6:L74">
    <sortCondition ref="A6:A74"/>
  </sortState>
  <conditionalFormatting sqref="H76:H1048576 H52:H61 H63:H74 H5:H49">
    <cfRule type="cellIs" dxfId="153" priority="13" operator="lessThan">
      <formula>0</formula>
    </cfRule>
    <cfRule type="cellIs" dxfId="152" priority="14" operator="lessThan">
      <formula>0</formula>
    </cfRule>
  </conditionalFormatting>
  <conditionalFormatting sqref="H75">
    <cfRule type="cellIs" dxfId="151" priority="5" operator="lessThan">
      <formula>0</formula>
    </cfRule>
    <cfRule type="cellIs" dxfId="150" priority="6" operator="lessThan">
      <formula>0</formula>
    </cfRule>
  </conditionalFormatting>
  <conditionalFormatting sqref="H50:H51">
    <cfRule type="cellIs" dxfId="149" priority="3" operator="lessThan">
      <formula>0</formula>
    </cfRule>
    <cfRule type="cellIs" dxfId="148" priority="4" operator="lessThan">
      <formula>0</formula>
    </cfRule>
  </conditionalFormatting>
  <conditionalFormatting sqref="H62">
    <cfRule type="cellIs" dxfId="147" priority="1" operator="lessThan">
      <formula>0</formula>
    </cfRule>
    <cfRule type="cellIs" dxfId="14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6" firstPageNumber="0" fitToHeight="0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B9E8D-DFFA-4D91-813B-C80ADC48C544}">
  <sheetPr>
    <tabColor theme="3" tint="0.59999389629810485"/>
    <pageSetUpPr fitToPage="1"/>
  </sheetPr>
  <dimension ref="A1:M79"/>
  <sheetViews>
    <sheetView topLeftCell="A67" zoomScale="97" zoomScaleNormal="97" workbookViewId="0">
      <selection activeCell="A75" sqref="A75:XFD79"/>
    </sheetView>
  </sheetViews>
  <sheetFormatPr defaultColWidth="22.140625" defaultRowHeight="12"/>
  <cols>
    <col min="1" max="1" width="5.28515625" style="25" customWidth="1"/>
    <col min="2" max="2" width="9.140625" style="26" customWidth="1"/>
    <col min="3" max="3" width="15.85546875" style="25" customWidth="1"/>
    <col min="4" max="4" width="17.5703125" style="22" customWidth="1"/>
    <col min="5" max="5" width="10.140625" style="25" customWidth="1"/>
    <col min="6" max="6" width="9.85546875" style="28" customWidth="1"/>
    <col min="7" max="7" width="9.28515625" style="25" customWidth="1"/>
    <col min="8" max="8" width="9.85546875" style="30" customWidth="1"/>
    <col min="9" max="9" width="10.42578125" style="20" customWidth="1"/>
    <col min="10" max="10" width="13.140625" style="25" customWidth="1"/>
    <col min="11" max="11" width="9.140625" style="25" customWidth="1"/>
    <col min="12" max="12" width="13.28515625" style="25" customWidth="1"/>
    <col min="13" max="16384" width="22.140625" style="8"/>
  </cols>
  <sheetData>
    <row r="1" spans="1:12" ht="12.75">
      <c r="A1" s="29"/>
      <c r="B1" s="9" t="s">
        <v>607</v>
      </c>
      <c r="C1" s="229" t="str">
        <f ca="1">MID(CELL("nazwa_pliku",C1),FIND("]",CELL("nazwa_pliku",C1),1)+1,100)</f>
        <v>5</v>
      </c>
      <c r="D1" s="25"/>
      <c r="J1" s="160" t="s">
        <v>518</v>
      </c>
    </row>
    <row r="3" spans="1:12" ht="12.75">
      <c r="A3" s="19"/>
      <c r="B3" s="20"/>
      <c r="C3" s="21"/>
      <c r="D3" s="160"/>
      <c r="E3" s="21"/>
      <c r="F3" s="22"/>
      <c r="G3" s="21"/>
      <c r="H3" s="23"/>
      <c r="J3" s="21"/>
      <c r="K3" s="21"/>
      <c r="L3" s="21"/>
    </row>
    <row r="4" spans="1:12">
      <c r="A4" s="21"/>
      <c r="B4" s="20"/>
      <c r="C4" s="21"/>
      <c r="E4" s="21"/>
      <c r="F4" s="22"/>
      <c r="G4" s="21"/>
      <c r="H4" s="23"/>
      <c r="J4" s="21"/>
      <c r="K4" s="21"/>
      <c r="L4" s="21"/>
    </row>
    <row r="5" spans="1:12" s="9" customFormat="1" ht="89.25">
      <c r="A5" s="36" t="s">
        <v>152</v>
      </c>
      <c r="B5" s="247" t="s">
        <v>1596</v>
      </c>
      <c r="C5" s="37" t="s">
        <v>0</v>
      </c>
      <c r="D5" s="36" t="s">
        <v>1</v>
      </c>
      <c r="E5" s="38" t="s">
        <v>2</v>
      </c>
      <c r="F5" s="36" t="s">
        <v>3</v>
      </c>
      <c r="G5" s="96" t="s">
        <v>1173</v>
      </c>
      <c r="H5" s="97" t="s">
        <v>1174</v>
      </c>
      <c r="I5" s="39" t="s">
        <v>1654</v>
      </c>
      <c r="J5" s="39" t="s">
        <v>5</v>
      </c>
      <c r="K5" s="36" t="s">
        <v>608</v>
      </c>
      <c r="L5" s="39" t="s">
        <v>609</v>
      </c>
    </row>
    <row r="6" spans="1:12" ht="24">
      <c r="A6" s="40">
        <v>1</v>
      </c>
      <c r="B6" s="99"/>
      <c r="C6" s="55" t="s">
        <v>805</v>
      </c>
      <c r="D6" s="56" t="s">
        <v>806</v>
      </c>
      <c r="E6" s="57" t="s">
        <v>807</v>
      </c>
      <c r="F6" s="58">
        <v>1.2999999999999999E-2</v>
      </c>
      <c r="G6" s="58" t="s">
        <v>240</v>
      </c>
      <c r="H6" s="42">
        <v>1</v>
      </c>
      <c r="I6" s="43"/>
      <c r="J6" s="43">
        <f>I6*H6</f>
        <v>0</v>
      </c>
      <c r="K6" s="44">
        <v>0.08</v>
      </c>
      <c r="L6" s="43">
        <f>J6*K6+J6</f>
        <v>0</v>
      </c>
    </row>
    <row r="7" spans="1:12">
      <c r="A7" s="40">
        <f>A6+1</f>
        <v>2</v>
      </c>
      <c r="B7" s="99"/>
      <c r="C7" s="40" t="s">
        <v>808</v>
      </c>
      <c r="D7" s="51" t="s">
        <v>809</v>
      </c>
      <c r="E7" s="40" t="s">
        <v>8</v>
      </c>
      <c r="F7" s="40" t="s">
        <v>15</v>
      </c>
      <c r="G7" s="40" t="s">
        <v>14</v>
      </c>
      <c r="H7" s="42">
        <v>15</v>
      </c>
      <c r="I7" s="43"/>
      <c r="J7" s="43">
        <f t="shared" ref="J7:J62" si="0">I7*H7</f>
        <v>0</v>
      </c>
      <c r="K7" s="44">
        <v>0.08</v>
      </c>
      <c r="L7" s="43">
        <f t="shared" ref="L7:L62" si="1">J7*K7+J7</f>
        <v>0</v>
      </c>
    </row>
    <row r="8" spans="1:12" ht="24">
      <c r="A8" s="40">
        <f t="shared" ref="A8:A62" si="2">A7+1</f>
        <v>3</v>
      </c>
      <c r="B8" s="99"/>
      <c r="C8" s="40" t="s">
        <v>810</v>
      </c>
      <c r="D8" s="40" t="s">
        <v>811</v>
      </c>
      <c r="E8" s="40" t="s">
        <v>17</v>
      </c>
      <c r="F8" s="40" t="s">
        <v>161</v>
      </c>
      <c r="G8" s="40" t="s">
        <v>18</v>
      </c>
      <c r="H8" s="42">
        <v>2</v>
      </c>
      <c r="I8" s="43"/>
      <c r="J8" s="43">
        <f t="shared" si="0"/>
        <v>0</v>
      </c>
      <c r="K8" s="44">
        <v>0.08</v>
      </c>
      <c r="L8" s="43">
        <f t="shared" si="1"/>
        <v>0</v>
      </c>
    </row>
    <row r="9" spans="1:12" ht="24">
      <c r="A9" s="40">
        <f t="shared" si="2"/>
        <v>4</v>
      </c>
      <c r="B9" s="99"/>
      <c r="C9" s="40" t="s">
        <v>812</v>
      </c>
      <c r="D9" s="51" t="s">
        <v>813</v>
      </c>
      <c r="E9" s="40" t="s">
        <v>8</v>
      </c>
      <c r="F9" s="40" t="s">
        <v>239</v>
      </c>
      <c r="G9" s="40" t="s">
        <v>635</v>
      </c>
      <c r="H9" s="42">
        <v>2</v>
      </c>
      <c r="I9" s="43"/>
      <c r="J9" s="43">
        <f t="shared" si="0"/>
        <v>0</v>
      </c>
      <c r="K9" s="44">
        <v>0.08</v>
      </c>
      <c r="L9" s="43">
        <f t="shared" si="1"/>
        <v>0</v>
      </c>
    </row>
    <row r="10" spans="1:12" ht="24">
      <c r="A10" s="40">
        <f t="shared" si="2"/>
        <v>5</v>
      </c>
      <c r="B10" s="99"/>
      <c r="C10" s="40" t="s">
        <v>1480</v>
      </c>
      <c r="D10" s="40" t="s">
        <v>814</v>
      </c>
      <c r="E10" s="40" t="s">
        <v>8</v>
      </c>
      <c r="F10" s="40" t="s">
        <v>15</v>
      </c>
      <c r="G10" s="40" t="s">
        <v>74</v>
      </c>
      <c r="H10" s="42">
        <v>2</v>
      </c>
      <c r="I10" s="43"/>
      <c r="J10" s="43">
        <f t="shared" si="0"/>
        <v>0</v>
      </c>
      <c r="K10" s="44">
        <v>0.08</v>
      </c>
      <c r="L10" s="43">
        <f t="shared" si="1"/>
        <v>0</v>
      </c>
    </row>
    <row r="11" spans="1:12" ht="24">
      <c r="A11" s="40">
        <f t="shared" si="2"/>
        <v>6</v>
      </c>
      <c r="B11" s="99"/>
      <c r="C11" s="40" t="s">
        <v>1481</v>
      </c>
      <c r="D11" s="40" t="s">
        <v>814</v>
      </c>
      <c r="E11" s="40" t="s">
        <v>8</v>
      </c>
      <c r="F11" s="40" t="s">
        <v>212</v>
      </c>
      <c r="G11" s="40" t="s">
        <v>74</v>
      </c>
      <c r="H11" s="42">
        <v>1</v>
      </c>
      <c r="I11" s="43"/>
      <c r="J11" s="43">
        <f t="shared" si="0"/>
        <v>0</v>
      </c>
      <c r="K11" s="44">
        <v>0.08</v>
      </c>
      <c r="L11" s="43">
        <f t="shared" si="1"/>
        <v>0</v>
      </c>
    </row>
    <row r="12" spans="1:12" ht="24">
      <c r="A12" s="40">
        <f t="shared" si="2"/>
        <v>7</v>
      </c>
      <c r="B12" s="99"/>
      <c r="C12" s="40" t="s">
        <v>815</v>
      </c>
      <c r="D12" s="40" t="s">
        <v>816</v>
      </c>
      <c r="E12" s="40" t="s">
        <v>35</v>
      </c>
      <c r="F12" s="40" t="s">
        <v>817</v>
      </c>
      <c r="G12" s="40" t="s">
        <v>50</v>
      </c>
      <c r="H12" s="42">
        <v>25</v>
      </c>
      <c r="I12" s="43"/>
      <c r="J12" s="43">
        <f t="shared" si="0"/>
        <v>0</v>
      </c>
      <c r="K12" s="44">
        <v>0.08</v>
      </c>
      <c r="L12" s="43">
        <f t="shared" si="1"/>
        <v>0</v>
      </c>
    </row>
    <row r="13" spans="1:12">
      <c r="A13" s="40">
        <f t="shared" si="2"/>
        <v>8</v>
      </c>
      <c r="B13" s="99"/>
      <c r="C13" s="40" t="s">
        <v>818</v>
      </c>
      <c r="D13" s="40" t="s">
        <v>816</v>
      </c>
      <c r="E13" s="40" t="s">
        <v>8</v>
      </c>
      <c r="F13" s="40" t="s">
        <v>239</v>
      </c>
      <c r="G13" s="40" t="s">
        <v>14</v>
      </c>
      <c r="H13" s="42">
        <v>25</v>
      </c>
      <c r="I13" s="43"/>
      <c r="J13" s="43">
        <f t="shared" si="0"/>
        <v>0</v>
      </c>
      <c r="K13" s="44">
        <v>0.08</v>
      </c>
      <c r="L13" s="43">
        <f t="shared" si="1"/>
        <v>0</v>
      </c>
    </row>
    <row r="14" spans="1:12" ht="24">
      <c r="A14" s="40">
        <f t="shared" si="2"/>
        <v>9</v>
      </c>
      <c r="B14" s="99"/>
      <c r="C14" s="40" t="s">
        <v>819</v>
      </c>
      <c r="D14" s="40" t="s">
        <v>820</v>
      </c>
      <c r="E14" s="40" t="s">
        <v>35</v>
      </c>
      <c r="F14" s="40" t="s">
        <v>821</v>
      </c>
      <c r="G14" s="40" t="s">
        <v>30</v>
      </c>
      <c r="H14" s="42">
        <v>10</v>
      </c>
      <c r="I14" s="43"/>
      <c r="J14" s="43">
        <f t="shared" si="0"/>
        <v>0</v>
      </c>
      <c r="K14" s="44">
        <v>0.08</v>
      </c>
      <c r="L14" s="43">
        <f t="shared" si="1"/>
        <v>0</v>
      </c>
    </row>
    <row r="15" spans="1:12">
      <c r="A15" s="40">
        <f t="shared" si="2"/>
        <v>10</v>
      </c>
      <c r="B15" s="99"/>
      <c r="C15" s="40" t="s">
        <v>822</v>
      </c>
      <c r="D15" s="40" t="s">
        <v>823</v>
      </c>
      <c r="E15" s="40" t="s">
        <v>8</v>
      </c>
      <c r="F15" s="40" t="s">
        <v>824</v>
      </c>
      <c r="G15" s="40" t="s">
        <v>14</v>
      </c>
      <c r="H15" s="42">
        <v>1</v>
      </c>
      <c r="I15" s="43"/>
      <c r="J15" s="43">
        <f t="shared" si="0"/>
        <v>0</v>
      </c>
      <c r="K15" s="44">
        <v>0.08</v>
      </c>
      <c r="L15" s="43">
        <f t="shared" si="1"/>
        <v>0</v>
      </c>
    </row>
    <row r="16" spans="1:12" ht="24">
      <c r="A16" s="40">
        <f t="shared" si="2"/>
        <v>11</v>
      </c>
      <c r="B16" s="99"/>
      <c r="C16" s="40" t="s">
        <v>1482</v>
      </c>
      <c r="D16" s="40" t="s">
        <v>823</v>
      </c>
      <c r="E16" s="40" t="s">
        <v>8</v>
      </c>
      <c r="F16" s="40" t="s">
        <v>825</v>
      </c>
      <c r="G16" s="40" t="s">
        <v>14</v>
      </c>
      <c r="H16" s="42">
        <v>1</v>
      </c>
      <c r="I16" s="43"/>
      <c r="J16" s="43">
        <f t="shared" si="0"/>
        <v>0</v>
      </c>
      <c r="K16" s="44">
        <v>0.08</v>
      </c>
      <c r="L16" s="43">
        <f t="shared" si="1"/>
        <v>0</v>
      </c>
    </row>
    <row r="17" spans="1:12" ht="24">
      <c r="A17" s="40">
        <f t="shared" si="2"/>
        <v>12</v>
      </c>
      <c r="B17" s="99"/>
      <c r="C17" s="40" t="s">
        <v>826</v>
      </c>
      <c r="D17" s="40" t="s">
        <v>827</v>
      </c>
      <c r="E17" s="40" t="s">
        <v>828</v>
      </c>
      <c r="F17" s="40" t="s">
        <v>829</v>
      </c>
      <c r="G17" s="40" t="s">
        <v>90</v>
      </c>
      <c r="H17" s="42">
        <v>1</v>
      </c>
      <c r="I17" s="43"/>
      <c r="J17" s="43">
        <f t="shared" si="0"/>
        <v>0</v>
      </c>
      <c r="K17" s="44">
        <v>0.08</v>
      </c>
      <c r="L17" s="43">
        <f t="shared" si="1"/>
        <v>0</v>
      </c>
    </row>
    <row r="18" spans="1:12" ht="24">
      <c r="A18" s="40">
        <f t="shared" si="2"/>
        <v>13</v>
      </c>
      <c r="B18" s="99"/>
      <c r="C18" s="40" t="s">
        <v>833</v>
      </c>
      <c r="D18" s="40" t="s">
        <v>831</v>
      </c>
      <c r="E18" s="40" t="s">
        <v>834</v>
      </c>
      <c r="F18" s="40" t="s">
        <v>835</v>
      </c>
      <c r="G18" s="40" t="s">
        <v>654</v>
      </c>
      <c r="H18" s="42">
        <v>140</v>
      </c>
      <c r="I18" s="43"/>
      <c r="J18" s="43">
        <f t="shared" si="0"/>
        <v>0</v>
      </c>
      <c r="K18" s="44">
        <v>0.08</v>
      </c>
      <c r="L18" s="43">
        <f t="shared" si="1"/>
        <v>0</v>
      </c>
    </row>
    <row r="19" spans="1:12" ht="24">
      <c r="A19" s="40">
        <f t="shared" si="2"/>
        <v>14</v>
      </c>
      <c r="B19" s="99"/>
      <c r="C19" s="40" t="s">
        <v>830</v>
      </c>
      <c r="D19" s="40" t="s">
        <v>831</v>
      </c>
      <c r="E19" s="40" t="s">
        <v>828</v>
      </c>
      <c r="F19" s="40" t="s">
        <v>832</v>
      </c>
      <c r="G19" s="40" t="s">
        <v>90</v>
      </c>
      <c r="H19" s="42">
        <v>1</v>
      </c>
      <c r="I19" s="43"/>
      <c r="J19" s="43">
        <f t="shared" si="0"/>
        <v>0</v>
      </c>
      <c r="K19" s="44">
        <v>0.08</v>
      </c>
      <c r="L19" s="43">
        <f t="shared" si="1"/>
        <v>0</v>
      </c>
    </row>
    <row r="20" spans="1:12" ht="24">
      <c r="A20" s="40">
        <f t="shared" si="2"/>
        <v>15</v>
      </c>
      <c r="B20" s="99"/>
      <c r="C20" s="40" t="s">
        <v>1483</v>
      </c>
      <c r="D20" s="40" t="s">
        <v>837</v>
      </c>
      <c r="E20" s="40" t="s">
        <v>38</v>
      </c>
      <c r="F20" s="40" t="s">
        <v>839</v>
      </c>
      <c r="G20" s="40" t="s">
        <v>30</v>
      </c>
      <c r="H20" s="42">
        <v>2</v>
      </c>
      <c r="I20" s="43"/>
      <c r="J20" s="43">
        <f t="shared" si="0"/>
        <v>0</v>
      </c>
      <c r="K20" s="44">
        <v>0.08</v>
      </c>
      <c r="L20" s="43">
        <f t="shared" si="1"/>
        <v>0</v>
      </c>
    </row>
    <row r="21" spans="1:12" ht="24">
      <c r="A21" s="40">
        <f t="shared" si="2"/>
        <v>16</v>
      </c>
      <c r="B21" s="99"/>
      <c r="C21" s="40" t="s">
        <v>1484</v>
      </c>
      <c r="D21" s="40" t="s">
        <v>837</v>
      </c>
      <c r="E21" s="40" t="s">
        <v>38</v>
      </c>
      <c r="F21" s="40" t="s">
        <v>840</v>
      </c>
      <c r="G21" s="40" t="s">
        <v>30</v>
      </c>
      <c r="H21" s="42">
        <v>2</v>
      </c>
      <c r="I21" s="43"/>
      <c r="J21" s="43">
        <f t="shared" si="0"/>
        <v>0</v>
      </c>
      <c r="K21" s="44">
        <v>0.08</v>
      </c>
      <c r="L21" s="43">
        <f t="shared" si="1"/>
        <v>0</v>
      </c>
    </row>
    <row r="22" spans="1:12">
      <c r="A22" s="40">
        <f t="shared" si="2"/>
        <v>17</v>
      </c>
      <c r="B22" s="99"/>
      <c r="C22" s="40" t="s">
        <v>844</v>
      </c>
      <c r="D22" s="40" t="s">
        <v>842</v>
      </c>
      <c r="E22" s="40" t="s">
        <v>420</v>
      </c>
      <c r="F22" s="40" t="s">
        <v>843</v>
      </c>
      <c r="G22" s="40" t="s">
        <v>19</v>
      </c>
      <c r="H22" s="42">
        <v>1</v>
      </c>
      <c r="I22" s="43"/>
      <c r="J22" s="43">
        <f t="shared" si="0"/>
        <v>0</v>
      </c>
      <c r="K22" s="44">
        <v>0.08</v>
      </c>
      <c r="L22" s="43">
        <f t="shared" si="1"/>
        <v>0</v>
      </c>
    </row>
    <row r="23" spans="1:12">
      <c r="A23" s="40">
        <f t="shared" si="2"/>
        <v>18</v>
      </c>
      <c r="B23" s="99"/>
      <c r="C23" s="40" t="s">
        <v>841</v>
      </c>
      <c r="D23" s="40" t="s">
        <v>842</v>
      </c>
      <c r="E23" s="40" t="s">
        <v>420</v>
      </c>
      <c r="F23" s="40" t="s">
        <v>843</v>
      </c>
      <c r="G23" s="40" t="s">
        <v>14</v>
      </c>
      <c r="H23" s="42">
        <v>1</v>
      </c>
      <c r="I23" s="43"/>
      <c r="J23" s="43">
        <f t="shared" si="0"/>
        <v>0</v>
      </c>
      <c r="K23" s="44">
        <v>0.08</v>
      </c>
      <c r="L23" s="43">
        <f t="shared" si="1"/>
        <v>0</v>
      </c>
    </row>
    <row r="24" spans="1:12" ht="36">
      <c r="A24" s="40">
        <f t="shared" si="2"/>
        <v>19</v>
      </c>
      <c r="B24" s="99"/>
      <c r="C24" s="40" t="s">
        <v>1485</v>
      </c>
      <c r="D24" s="40" t="s">
        <v>845</v>
      </c>
      <c r="E24" s="51" t="s">
        <v>79</v>
      </c>
      <c r="F24" s="40" t="s">
        <v>846</v>
      </c>
      <c r="G24" s="40" t="s">
        <v>18</v>
      </c>
      <c r="H24" s="42">
        <v>26</v>
      </c>
      <c r="I24" s="43"/>
      <c r="J24" s="43">
        <f t="shared" si="0"/>
        <v>0</v>
      </c>
      <c r="K24" s="44">
        <v>0.08</v>
      </c>
      <c r="L24" s="43">
        <f t="shared" si="1"/>
        <v>0</v>
      </c>
    </row>
    <row r="25" spans="1:12" ht="24">
      <c r="A25" s="40">
        <f t="shared" si="2"/>
        <v>20</v>
      </c>
      <c r="B25" s="99"/>
      <c r="C25" s="40" t="s">
        <v>1486</v>
      </c>
      <c r="D25" s="40" t="s">
        <v>847</v>
      </c>
      <c r="E25" s="40" t="s">
        <v>8</v>
      </c>
      <c r="F25" s="40" t="s">
        <v>13</v>
      </c>
      <c r="G25" s="40" t="s">
        <v>799</v>
      </c>
      <c r="H25" s="112">
        <v>25</v>
      </c>
      <c r="I25" s="43"/>
      <c r="J25" s="43">
        <f t="shared" si="0"/>
        <v>0</v>
      </c>
      <c r="K25" s="44">
        <v>0.08</v>
      </c>
      <c r="L25" s="43">
        <f t="shared" si="1"/>
        <v>0</v>
      </c>
    </row>
    <row r="26" spans="1:12" ht="24">
      <c r="A26" s="40">
        <f t="shared" si="2"/>
        <v>21</v>
      </c>
      <c r="B26" s="99"/>
      <c r="C26" s="40" t="s">
        <v>1487</v>
      </c>
      <c r="D26" s="40" t="s">
        <v>848</v>
      </c>
      <c r="E26" s="40" t="s">
        <v>104</v>
      </c>
      <c r="F26" s="40" t="s">
        <v>140</v>
      </c>
      <c r="G26" s="40" t="s">
        <v>1488</v>
      </c>
      <c r="H26" s="112">
        <v>70</v>
      </c>
      <c r="I26" s="43"/>
      <c r="J26" s="43">
        <f t="shared" si="0"/>
        <v>0</v>
      </c>
      <c r="K26" s="44">
        <v>0.08</v>
      </c>
      <c r="L26" s="43">
        <f t="shared" si="1"/>
        <v>0</v>
      </c>
    </row>
    <row r="27" spans="1:12" ht="24">
      <c r="A27" s="40">
        <f t="shared" si="2"/>
        <v>22</v>
      </c>
      <c r="B27" s="99"/>
      <c r="C27" s="40" t="s">
        <v>1489</v>
      </c>
      <c r="D27" s="40" t="s">
        <v>848</v>
      </c>
      <c r="E27" s="40" t="s">
        <v>104</v>
      </c>
      <c r="F27" s="40" t="s">
        <v>26</v>
      </c>
      <c r="G27" s="40" t="s">
        <v>115</v>
      </c>
      <c r="H27" s="42">
        <v>20</v>
      </c>
      <c r="I27" s="43"/>
      <c r="J27" s="43">
        <f t="shared" si="0"/>
        <v>0</v>
      </c>
      <c r="K27" s="44">
        <v>0.08</v>
      </c>
      <c r="L27" s="43">
        <f t="shared" si="1"/>
        <v>0</v>
      </c>
    </row>
    <row r="28" spans="1:12">
      <c r="A28" s="40">
        <f t="shared" si="2"/>
        <v>23</v>
      </c>
      <c r="B28" s="99"/>
      <c r="C28" s="40" t="s">
        <v>848</v>
      </c>
      <c r="D28" s="40" t="s">
        <v>848</v>
      </c>
      <c r="E28" s="40" t="s">
        <v>93</v>
      </c>
      <c r="F28" s="40" t="s">
        <v>849</v>
      </c>
      <c r="G28" s="40" t="s">
        <v>631</v>
      </c>
      <c r="H28" s="42">
        <v>1</v>
      </c>
      <c r="I28" s="43"/>
      <c r="J28" s="43">
        <f t="shared" si="0"/>
        <v>0</v>
      </c>
      <c r="K28" s="44">
        <v>0.08</v>
      </c>
      <c r="L28" s="43">
        <f t="shared" si="1"/>
        <v>0</v>
      </c>
    </row>
    <row r="29" spans="1:12" ht="24">
      <c r="A29" s="40">
        <f t="shared" si="2"/>
        <v>24</v>
      </c>
      <c r="B29" s="99"/>
      <c r="C29" s="40" t="s">
        <v>850</v>
      </c>
      <c r="D29" s="40" t="s">
        <v>851</v>
      </c>
      <c r="E29" s="40" t="s">
        <v>8</v>
      </c>
      <c r="F29" s="40" t="s">
        <v>785</v>
      </c>
      <c r="G29" s="40" t="s">
        <v>162</v>
      </c>
      <c r="H29" s="42">
        <v>1</v>
      </c>
      <c r="I29" s="43"/>
      <c r="J29" s="43">
        <f t="shared" si="0"/>
        <v>0</v>
      </c>
      <c r="K29" s="44">
        <v>0.08</v>
      </c>
      <c r="L29" s="43">
        <f t="shared" si="1"/>
        <v>0</v>
      </c>
    </row>
    <row r="30" spans="1:12" ht="36">
      <c r="A30" s="40">
        <f t="shared" si="2"/>
        <v>25</v>
      </c>
      <c r="B30" s="99"/>
      <c r="C30" s="40" t="s">
        <v>1490</v>
      </c>
      <c r="D30" s="40" t="s">
        <v>852</v>
      </c>
      <c r="E30" s="40" t="s">
        <v>35</v>
      </c>
      <c r="F30" s="40" t="s">
        <v>853</v>
      </c>
      <c r="G30" s="40" t="s">
        <v>30</v>
      </c>
      <c r="H30" s="42">
        <v>1</v>
      </c>
      <c r="I30" s="43"/>
      <c r="J30" s="43">
        <f t="shared" si="0"/>
        <v>0</v>
      </c>
      <c r="K30" s="44">
        <v>0.08</v>
      </c>
      <c r="L30" s="43">
        <f t="shared" si="1"/>
        <v>0</v>
      </c>
    </row>
    <row r="31" spans="1:12">
      <c r="A31" s="40">
        <f t="shared" si="2"/>
        <v>26</v>
      </c>
      <c r="B31" s="99"/>
      <c r="C31" s="40" t="s">
        <v>854</v>
      </c>
      <c r="D31" s="40" t="s">
        <v>855</v>
      </c>
      <c r="E31" s="40" t="s">
        <v>104</v>
      </c>
      <c r="F31" s="40" t="s">
        <v>20</v>
      </c>
      <c r="G31" s="40" t="s">
        <v>14</v>
      </c>
      <c r="H31" s="42">
        <v>70</v>
      </c>
      <c r="I31" s="43"/>
      <c r="J31" s="43">
        <f t="shared" si="0"/>
        <v>0</v>
      </c>
      <c r="K31" s="44">
        <v>0.08</v>
      </c>
      <c r="L31" s="43">
        <f t="shared" si="1"/>
        <v>0</v>
      </c>
    </row>
    <row r="32" spans="1:12" ht="36">
      <c r="A32" s="40">
        <f t="shared" si="2"/>
        <v>27</v>
      </c>
      <c r="B32" s="99"/>
      <c r="C32" s="40" t="s">
        <v>856</v>
      </c>
      <c r="D32" s="40" t="s">
        <v>857</v>
      </c>
      <c r="E32" s="40" t="s">
        <v>828</v>
      </c>
      <c r="F32" s="40" t="s">
        <v>858</v>
      </c>
      <c r="G32" s="40" t="s">
        <v>859</v>
      </c>
      <c r="H32" s="42">
        <v>1</v>
      </c>
      <c r="I32" s="43"/>
      <c r="J32" s="43">
        <f t="shared" si="0"/>
        <v>0</v>
      </c>
      <c r="K32" s="44">
        <v>0.08</v>
      </c>
      <c r="L32" s="43">
        <f t="shared" si="1"/>
        <v>0</v>
      </c>
    </row>
    <row r="33" spans="1:12" ht="24">
      <c r="A33" s="40">
        <f t="shared" si="2"/>
        <v>28</v>
      </c>
      <c r="B33" s="99"/>
      <c r="C33" s="40" t="s">
        <v>856</v>
      </c>
      <c r="D33" s="40" t="s">
        <v>857</v>
      </c>
      <c r="E33" s="40" t="s">
        <v>828</v>
      </c>
      <c r="F33" s="40" t="s">
        <v>860</v>
      </c>
      <c r="G33" s="40" t="s">
        <v>859</v>
      </c>
      <c r="H33" s="42">
        <v>1</v>
      </c>
      <c r="I33" s="43"/>
      <c r="J33" s="43">
        <f t="shared" si="0"/>
        <v>0</v>
      </c>
      <c r="K33" s="44">
        <v>0.08</v>
      </c>
      <c r="L33" s="43">
        <f t="shared" si="1"/>
        <v>0</v>
      </c>
    </row>
    <row r="34" spans="1:12" ht="36">
      <c r="A34" s="40">
        <f t="shared" si="2"/>
        <v>29</v>
      </c>
      <c r="B34" s="99"/>
      <c r="C34" s="40" t="s">
        <v>1491</v>
      </c>
      <c r="D34" s="40" t="s">
        <v>861</v>
      </c>
      <c r="E34" s="40" t="s">
        <v>8</v>
      </c>
      <c r="F34" s="40" t="s">
        <v>212</v>
      </c>
      <c r="G34" s="40" t="s">
        <v>14</v>
      </c>
      <c r="H34" s="42">
        <v>50</v>
      </c>
      <c r="I34" s="43"/>
      <c r="J34" s="43">
        <f t="shared" si="0"/>
        <v>0</v>
      </c>
      <c r="K34" s="44">
        <v>0.08</v>
      </c>
      <c r="L34" s="43">
        <f t="shared" si="1"/>
        <v>0</v>
      </c>
    </row>
    <row r="35" spans="1:12" ht="36">
      <c r="A35" s="40">
        <f t="shared" si="2"/>
        <v>30</v>
      </c>
      <c r="B35" s="99"/>
      <c r="C35" s="40" t="s">
        <v>1492</v>
      </c>
      <c r="D35" s="40" t="s">
        <v>861</v>
      </c>
      <c r="E35" s="40" t="s">
        <v>8</v>
      </c>
      <c r="F35" s="40" t="s">
        <v>49</v>
      </c>
      <c r="G35" s="40" t="s">
        <v>14</v>
      </c>
      <c r="H35" s="42">
        <v>30</v>
      </c>
      <c r="I35" s="43"/>
      <c r="J35" s="43">
        <f t="shared" si="0"/>
        <v>0</v>
      </c>
      <c r="K35" s="44">
        <v>0.08</v>
      </c>
      <c r="L35" s="43">
        <f t="shared" si="1"/>
        <v>0</v>
      </c>
    </row>
    <row r="36" spans="1:12" ht="36">
      <c r="A36" s="40">
        <f t="shared" si="2"/>
        <v>31</v>
      </c>
      <c r="B36" s="99"/>
      <c r="C36" s="40" t="s">
        <v>1493</v>
      </c>
      <c r="D36" s="40" t="s">
        <v>82</v>
      </c>
      <c r="E36" s="40" t="s">
        <v>8</v>
      </c>
      <c r="F36" s="40" t="s">
        <v>51</v>
      </c>
      <c r="G36" s="40" t="s">
        <v>14</v>
      </c>
      <c r="H36" s="42">
        <v>80</v>
      </c>
      <c r="I36" s="43"/>
      <c r="J36" s="43">
        <f t="shared" si="0"/>
        <v>0</v>
      </c>
      <c r="K36" s="44">
        <v>0.08</v>
      </c>
      <c r="L36" s="43">
        <f t="shared" si="1"/>
        <v>0</v>
      </c>
    </row>
    <row r="37" spans="1:12">
      <c r="A37" s="40">
        <f t="shared" si="2"/>
        <v>32</v>
      </c>
      <c r="B37" s="99"/>
      <c r="C37" s="40" t="s">
        <v>862</v>
      </c>
      <c r="D37" s="40" t="s">
        <v>863</v>
      </c>
      <c r="E37" s="40" t="s">
        <v>104</v>
      </c>
      <c r="F37" s="40" t="s">
        <v>161</v>
      </c>
      <c r="G37" s="40" t="s">
        <v>137</v>
      </c>
      <c r="H37" s="42">
        <v>3</v>
      </c>
      <c r="I37" s="43"/>
      <c r="J37" s="43">
        <f t="shared" si="0"/>
        <v>0</v>
      </c>
      <c r="K37" s="44">
        <v>0.08</v>
      </c>
      <c r="L37" s="43">
        <f t="shared" si="1"/>
        <v>0</v>
      </c>
    </row>
    <row r="38" spans="1:12" ht="24">
      <c r="A38" s="40">
        <f t="shared" si="2"/>
        <v>33</v>
      </c>
      <c r="B38" s="99"/>
      <c r="C38" s="40" t="s">
        <v>1494</v>
      </c>
      <c r="D38" s="40" t="s">
        <v>863</v>
      </c>
      <c r="E38" s="40" t="s">
        <v>8</v>
      </c>
      <c r="F38" s="40" t="s">
        <v>864</v>
      </c>
      <c r="G38" s="40" t="s">
        <v>137</v>
      </c>
      <c r="H38" s="42">
        <v>7</v>
      </c>
      <c r="I38" s="43"/>
      <c r="J38" s="43">
        <f t="shared" si="0"/>
        <v>0</v>
      </c>
      <c r="K38" s="44">
        <v>0.08</v>
      </c>
      <c r="L38" s="43">
        <f t="shared" si="1"/>
        <v>0</v>
      </c>
    </row>
    <row r="39" spans="1:12">
      <c r="A39" s="40">
        <f t="shared" si="2"/>
        <v>34</v>
      </c>
      <c r="B39" s="99"/>
      <c r="C39" s="40" t="s">
        <v>865</v>
      </c>
      <c r="D39" s="40" t="s">
        <v>84</v>
      </c>
      <c r="E39" s="40" t="s">
        <v>35</v>
      </c>
      <c r="F39" s="40" t="s">
        <v>866</v>
      </c>
      <c r="G39" s="40" t="s">
        <v>31</v>
      </c>
      <c r="H39" s="42">
        <v>40</v>
      </c>
      <c r="I39" s="43"/>
      <c r="J39" s="43">
        <f t="shared" si="0"/>
        <v>0</v>
      </c>
      <c r="K39" s="44">
        <v>0.08</v>
      </c>
      <c r="L39" s="43">
        <f t="shared" si="1"/>
        <v>0</v>
      </c>
    </row>
    <row r="40" spans="1:12" ht="24">
      <c r="A40" s="40">
        <f t="shared" si="2"/>
        <v>35</v>
      </c>
      <c r="B40" s="99"/>
      <c r="C40" s="40" t="s">
        <v>867</v>
      </c>
      <c r="D40" s="40" t="s">
        <v>868</v>
      </c>
      <c r="E40" s="40" t="s">
        <v>29</v>
      </c>
      <c r="F40" s="40" t="s">
        <v>496</v>
      </c>
      <c r="G40" s="40" t="s">
        <v>31</v>
      </c>
      <c r="H40" s="42">
        <v>4</v>
      </c>
      <c r="I40" s="43"/>
      <c r="J40" s="43">
        <f t="shared" si="0"/>
        <v>0</v>
      </c>
      <c r="K40" s="44">
        <v>0.08</v>
      </c>
      <c r="L40" s="43">
        <f t="shared" si="1"/>
        <v>0</v>
      </c>
    </row>
    <row r="41" spans="1:12" ht="24">
      <c r="A41" s="40">
        <f t="shared" si="2"/>
        <v>36</v>
      </c>
      <c r="B41" s="99"/>
      <c r="C41" s="40" t="s">
        <v>867</v>
      </c>
      <c r="D41" s="40" t="s">
        <v>868</v>
      </c>
      <c r="E41" s="40" t="s">
        <v>29</v>
      </c>
      <c r="F41" s="40" t="s">
        <v>499</v>
      </c>
      <c r="G41" s="40" t="s">
        <v>31</v>
      </c>
      <c r="H41" s="42">
        <v>100</v>
      </c>
      <c r="I41" s="43"/>
      <c r="J41" s="43">
        <f t="shared" si="0"/>
        <v>0</v>
      </c>
      <c r="K41" s="44">
        <v>0.08</v>
      </c>
      <c r="L41" s="43">
        <f t="shared" si="1"/>
        <v>0</v>
      </c>
    </row>
    <row r="42" spans="1:12">
      <c r="A42" s="40">
        <f t="shared" si="2"/>
        <v>37</v>
      </c>
      <c r="B42" s="99"/>
      <c r="C42" s="40" t="s">
        <v>869</v>
      </c>
      <c r="D42" s="40" t="s">
        <v>870</v>
      </c>
      <c r="E42" s="40" t="s">
        <v>412</v>
      </c>
      <c r="F42" s="40" t="s">
        <v>53</v>
      </c>
      <c r="G42" s="40" t="s">
        <v>18</v>
      </c>
      <c r="H42" s="42">
        <v>4</v>
      </c>
      <c r="I42" s="43"/>
      <c r="J42" s="43">
        <f t="shared" si="0"/>
        <v>0</v>
      </c>
      <c r="K42" s="44">
        <v>0.08</v>
      </c>
      <c r="L42" s="43">
        <f t="shared" si="1"/>
        <v>0</v>
      </c>
    </row>
    <row r="43" spans="1:12" ht="24">
      <c r="A43" s="40">
        <f t="shared" si="2"/>
        <v>38</v>
      </c>
      <c r="B43" s="99"/>
      <c r="C43" s="40" t="s">
        <v>871</v>
      </c>
      <c r="D43" s="40" t="s">
        <v>88</v>
      </c>
      <c r="E43" s="40" t="s">
        <v>35</v>
      </c>
      <c r="F43" s="40" t="s">
        <v>872</v>
      </c>
      <c r="G43" s="40" t="s">
        <v>31</v>
      </c>
      <c r="H43" s="42">
        <v>5</v>
      </c>
      <c r="I43" s="43"/>
      <c r="J43" s="43">
        <f t="shared" si="0"/>
        <v>0</v>
      </c>
      <c r="K43" s="44">
        <v>0.08</v>
      </c>
      <c r="L43" s="43">
        <f t="shared" si="1"/>
        <v>0</v>
      </c>
    </row>
    <row r="44" spans="1:12" ht="24">
      <c r="A44" s="40">
        <f t="shared" si="2"/>
        <v>39</v>
      </c>
      <c r="B44" s="99"/>
      <c r="C44" s="40" t="s">
        <v>91</v>
      </c>
      <c r="D44" s="40" t="s">
        <v>91</v>
      </c>
      <c r="E44" s="40" t="s">
        <v>72</v>
      </c>
      <c r="F44" s="40" t="s">
        <v>873</v>
      </c>
      <c r="G44" s="40" t="s">
        <v>201</v>
      </c>
      <c r="H44" s="42">
        <v>6</v>
      </c>
      <c r="I44" s="43"/>
      <c r="J44" s="43">
        <f t="shared" si="0"/>
        <v>0</v>
      </c>
      <c r="K44" s="44">
        <v>0.08</v>
      </c>
      <c r="L44" s="43">
        <f t="shared" si="1"/>
        <v>0</v>
      </c>
    </row>
    <row r="45" spans="1:12" ht="24">
      <c r="A45" s="40">
        <f t="shared" si="2"/>
        <v>40</v>
      </c>
      <c r="B45" s="99"/>
      <c r="C45" s="40" t="s">
        <v>91</v>
      </c>
      <c r="D45" s="40" t="s">
        <v>91</v>
      </c>
      <c r="E45" s="40" t="s">
        <v>72</v>
      </c>
      <c r="F45" s="40" t="s">
        <v>873</v>
      </c>
      <c r="G45" s="40" t="s">
        <v>56</v>
      </c>
      <c r="H45" s="42">
        <v>4</v>
      </c>
      <c r="I45" s="43"/>
      <c r="J45" s="43">
        <f t="shared" si="0"/>
        <v>0</v>
      </c>
      <c r="K45" s="44">
        <v>0.08</v>
      </c>
      <c r="L45" s="43">
        <f t="shared" si="1"/>
        <v>0</v>
      </c>
    </row>
    <row r="46" spans="1:12">
      <c r="A46" s="40">
        <f t="shared" si="2"/>
        <v>41</v>
      </c>
      <c r="B46" s="99"/>
      <c r="C46" s="40" t="s">
        <v>91</v>
      </c>
      <c r="D46" s="40" t="s">
        <v>91</v>
      </c>
      <c r="E46" s="40" t="s">
        <v>8</v>
      </c>
      <c r="F46" s="40" t="s">
        <v>53</v>
      </c>
      <c r="G46" s="40" t="s">
        <v>874</v>
      </c>
      <c r="H46" s="42">
        <v>1</v>
      </c>
      <c r="I46" s="43"/>
      <c r="J46" s="43">
        <f t="shared" si="0"/>
        <v>0</v>
      </c>
      <c r="K46" s="44">
        <v>0.08</v>
      </c>
      <c r="L46" s="43">
        <f t="shared" si="1"/>
        <v>0</v>
      </c>
    </row>
    <row r="47" spans="1:12" ht="48">
      <c r="A47" s="40">
        <f t="shared" si="2"/>
        <v>42</v>
      </c>
      <c r="B47" s="99"/>
      <c r="C47" s="40" t="s">
        <v>877</v>
      </c>
      <c r="D47" s="40" t="s">
        <v>878</v>
      </c>
      <c r="E47" s="40" t="s">
        <v>17</v>
      </c>
      <c r="F47" s="40" t="s">
        <v>879</v>
      </c>
      <c r="G47" s="40" t="s">
        <v>602</v>
      </c>
      <c r="H47" s="42">
        <v>5</v>
      </c>
      <c r="I47" s="43"/>
      <c r="J47" s="43">
        <f t="shared" si="0"/>
        <v>0</v>
      </c>
      <c r="K47" s="44">
        <v>0.08</v>
      </c>
      <c r="L47" s="43">
        <f t="shared" si="1"/>
        <v>0</v>
      </c>
    </row>
    <row r="48" spans="1:12" ht="24">
      <c r="A48" s="40">
        <f t="shared" si="2"/>
        <v>43</v>
      </c>
      <c r="B48" s="99"/>
      <c r="C48" s="40" t="s">
        <v>880</v>
      </c>
      <c r="D48" s="40" t="s">
        <v>881</v>
      </c>
      <c r="E48" s="40" t="s">
        <v>85</v>
      </c>
      <c r="F48" s="40" t="s">
        <v>882</v>
      </c>
      <c r="G48" s="40" t="s">
        <v>883</v>
      </c>
      <c r="H48" s="42">
        <v>30</v>
      </c>
      <c r="I48" s="43"/>
      <c r="J48" s="43">
        <f t="shared" si="0"/>
        <v>0</v>
      </c>
      <c r="K48" s="44">
        <v>0.08</v>
      </c>
      <c r="L48" s="43">
        <f t="shared" si="1"/>
        <v>0</v>
      </c>
    </row>
    <row r="49" spans="1:13">
      <c r="A49" s="40">
        <f t="shared" si="2"/>
        <v>44</v>
      </c>
      <c r="B49" s="99"/>
      <c r="C49" s="40" t="s">
        <v>885</v>
      </c>
      <c r="D49" s="40" t="s">
        <v>884</v>
      </c>
      <c r="E49" s="40" t="s">
        <v>8</v>
      </c>
      <c r="F49" s="40" t="s">
        <v>886</v>
      </c>
      <c r="G49" s="40" t="s">
        <v>52</v>
      </c>
      <c r="H49" s="42">
        <v>1</v>
      </c>
      <c r="I49" s="43"/>
      <c r="J49" s="43">
        <f t="shared" si="0"/>
        <v>0</v>
      </c>
      <c r="K49" s="44">
        <v>0.08</v>
      </c>
      <c r="L49" s="43">
        <f t="shared" si="1"/>
        <v>0</v>
      </c>
    </row>
    <row r="50" spans="1:13" ht="24">
      <c r="A50" s="40">
        <f t="shared" si="2"/>
        <v>45</v>
      </c>
      <c r="B50" s="99"/>
      <c r="C50" s="40" t="s">
        <v>885</v>
      </c>
      <c r="D50" s="40" t="s">
        <v>887</v>
      </c>
      <c r="E50" s="40" t="s">
        <v>97</v>
      </c>
      <c r="F50" s="40" t="s">
        <v>138</v>
      </c>
      <c r="G50" s="40" t="s">
        <v>243</v>
      </c>
      <c r="H50" s="42">
        <v>20</v>
      </c>
      <c r="I50" s="43"/>
      <c r="J50" s="43">
        <f t="shared" si="0"/>
        <v>0</v>
      </c>
      <c r="K50" s="44">
        <v>0.08</v>
      </c>
      <c r="L50" s="43">
        <f t="shared" si="1"/>
        <v>0</v>
      </c>
    </row>
    <row r="51" spans="1:13" ht="48">
      <c r="A51" s="40">
        <f t="shared" si="2"/>
        <v>46</v>
      </c>
      <c r="B51" s="99"/>
      <c r="C51" s="40" t="s">
        <v>888</v>
      </c>
      <c r="D51" s="40" t="s">
        <v>94</v>
      </c>
      <c r="E51" s="40" t="s">
        <v>59</v>
      </c>
      <c r="F51" s="59" t="s">
        <v>889</v>
      </c>
      <c r="G51" s="40" t="s">
        <v>890</v>
      </c>
      <c r="H51" s="42">
        <v>2</v>
      </c>
      <c r="I51" s="43"/>
      <c r="J51" s="43">
        <f t="shared" si="0"/>
        <v>0</v>
      </c>
      <c r="K51" s="44">
        <v>0.08</v>
      </c>
      <c r="L51" s="43">
        <f t="shared" si="1"/>
        <v>0</v>
      </c>
    </row>
    <row r="52" spans="1:13" ht="72">
      <c r="A52" s="40">
        <f t="shared" si="2"/>
        <v>47</v>
      </c>
      <c r="B52" s="99"/>
      <c r="C52" s="40" t="s">
        <v>891</v>
      </c>
      <c r="D52" s="40" t="s">
        <v>892</v>
      </c>
      <c r="E52" s="40" t="s">
        <v>216</v>
      </c>
      <c r="F52" s="40" t="s">
        <v>893</v>
      </c>
      <c r="G52" s="40" t="s">
        <v>87</v>
      </c>
      <c r="H52" s="42">
        <v>1</v>
      </c>
      <c r="I52" s="43"/>
      <c r="J52" s="43">
        <f t="shared" si="0"/>
        <v>0</v>
      </c>
      <c r="K52" s="44">
        <v>0.08</v>
      </c>
      <c r="L52" s="43">
        <f t="shared" si="1"/>
        <v>0</v>
      </c>
    </row>
    <row r="53" spans="1:13" ht="24">
      <c r="A53" s="40">
        <f t="shared" si="2"/>
        <v>48</v>
      </c>
      <c r="B53" s="99"/>
      <c r="C53" s="40" t="s">
        <v>894</v>
      </c>
      <c r="D53" s="40" t="s">
        <v>95</v>
      </c>
      <c r="E53" s="40" t="s">
        <v>35</v>
      </c>
      <c r="F53" s="40" t="s">
        <v>171</v>
      </c>
      <c r="G53" s="40" t="s">
        <v>30</v>
      </c>
      <c r="H53" s="112">
        <v>15</v>
      </c>
      <c r="I53" s="43"/>
      <c r="J53" s="43">
        <f t="shared" si="0"/>
        <v>0</v>
      </c>
      <c r="K53" s="44">
        <v>0.08</v>
      </c>
      <c r="L53" s="43">
        <f t="shared" si="1"/>
        <v>0</v>
      </c>
      <c r="M53" s="473"/>
    </row>
    <row r="54" spans="1:13">
      <c r="A54" s="40">
        <f t="shared" si="2"/>
        <v>49</v>
      </c>
      <c r="B54" s="99"/>
      <c r="C54" s="40" t="s">
        <v>896</v>
      </c>
      <c r="D54" s="40" t="s">
        <v>897</v>
      </c>
      <c r="E54" s="40" t="s">
        <v>8</v>
      </c>
      <c r="F54" s="40" t="s">
        <v>9</v>
      </c>
      <c r="G54" s="40" t="s">
        <v>50</v>
      </c>
      <c r="H54" s="42">
        <v>2</v>
      </c>
      <c r="I54" s="43"/>
      <c r="J54" s="43">
        <f t="shared" si="0"/>
        <v>0</v>
      </c>
      <c r="K54" s="44">
        <v>0.08</v>
      </c>
      <c r="L54" s="43">
        <f t="shared" si="1"/>
        <v>0</v>
      </c>
    </row>
    <row r="55" spans="1:13" ht="36">
      <c r="A55" s="40">
        <f t="shared" si="2"/>
        <v>50</v>
      </c>
      <c r="B55" s="99"/>
      <c r="C55" s="61" t="s">
        <v>1495</v>
      </c>
      <c r="D55" s="61" t="s">
        <v>898</v>
      </c>
      <c r="E55" s="61" t="s">
        <v>29</v>
      </c>
      <c r="F55" s="61" t="s">
        <v>388</v>
      </c>
      <c r="G55" s="61" t="s">
        <v>31</v>
      </c>
      <c r="H55" s="42">
        <v>1</v>
      </c>
      <c r="I55" s="43"/>
      <c r="J55" s="43">
        <f t="shared" si="0"/>
        <v>0</v>
      </c>
      <c r="K55" s="44">
        <v>0.08</v>
      </c>
      <c r="L55" s="43">
        <f t="shared" si="1"/>
        <v>0</v>
      </c>
    </row>
    <row r="56" spans="1:13">
      <c r="A56" s="40">
        <f t="shared" si="2"/>
        <v>51</v>
      </c>
      <c r="B56" s="99"/>
      <c r="C56" s="61" t="s">
        <v>898</v>
      </c>
      <c r="D56" s="61" t="s">
        <v>898</v>
      </c>
      <c r="E56" s="61" t="s">
        <v>8</v>
      </c>
      <c r="F56" s="61" t="s">
        <v>9</v>
      </c>
      <c r="G56" s="61" t="s">
        <v>27</v>
      </c>
      <c r="H56" s="42">
        <v>20</v>
      </c>
      <c r="I56" s="43"/>
      <c r="J56" s="43">
        <f t="shared" si="0"/>
        <v>0</v>
      </c>
      <c r="K56" s="44">
        <v>0.08</v>
      </c>
      <c r="L56" s="43">
        <f t="shared" si="1"/>
        <v>0</v>
      </c>
    </row>
    <row r="57" spans="1:13" ht="24">
      <c r="A57" s="40">
        <f t="shared" si="2"/>
        <v>52</v>
      </c>
      <c r="B57" s="99"/>
      <c r="C57" s="61" t="s">
        <v>1497</v>
      </c>
      <c r="D57" s="61" t="s">
        <v>458</v>
      </c>
      <c r="E57" s="61" t="s">
        <v>8</v>
      </c>
      <c r="F57" s="61" t="s">
        <v>728</v>
      </c>
      <c r="G57" s="61" t="s">
        <v>14</v>
      </c>
      <c r="H57" s="42">
        <v>1</v>
      </c>
      <c r="I57" s="43"/>
      <c r="J57" s="43">
        <f t="shared" si="0"/>
        <v>0</v>
      </c>
      <c r="K57" s="44">
        <v>0.08</v>
      </c>
      <c r="L57" s="43">
        <f t="shared" si="1"/>
        <v>0</v>
      </c>
    </row>
    <row r="58" spans="1:13" ht="24">
      <c r="A58" s="40">
        <f t="shared" si="2"/>
        <v>53</v>
      </c>
      <c r="B58" s="99"/>
      <c r="C58" s="61" t="s">
        <v>902</v>
      </c>
      <c r="D58" s="61" t="s">
        <v>900</v>
      </c>
      <c r="E58" s="61" t="s">
        <v>834</v>
      </c>
      <c r="F58" s="61" t="s">
        <v>688</v>
      </c>
      <c r="G58" s="61" t="s">
        <v>654</v>
      </c>
      <c r="H58" s="42">
        <v>50</v>
      </c>
      <c r="I58" s="43"/>
      <c r="J58" s="43">
        <f t="shared" si="0"/>
        <v>0</v>
      </c>
      <c r="K58" s="44">
        <v>0.08</v>
      </c>
      <c r="L58" s="43">
        <f t="shared" si="1"/>
        <v>0</v>
      </c>
      <c r="M58" s="473"/>
    </row>
    <row r="59" spans="1:13" ht="24">
      <c r="A59" s="40">
        <f t="shared" si="2"/>
        <v>54</v>
      </c>
      <c r="B59" s="99"/>
      <c r="C59" s="61" t="s">
        <v>899</v>
      </c>
      <c r="D59" s="61" t="s">
        <v>900</v>
      </c>
      <c r="E59" s="61" t="s">
        <v>828</v>
      </c>
      <c r="F59" s="61" t="s">
        <v>901</v>
      </c>
      <c r="G59" s="61" t="s">
        <v>90</v>
      </c>
      <c r="H59" s="42">
        <v>3</v>
      </c>
      <c r="I59" s="43"/>
      <c r="J59" s="43">
        <f t="shared" si="0"/>
        <v>0</v>
      </c>
      <c r="K59" s="44">
        <v>0.08</v>
      </c>
      <c r="L59" s="43">
        <f t="shared" si="1"/>
        <v>0</v>
      </c>
    </row>
    <row r="60" spans="1:13" ht="24">
      <c r="A60" s="40">
        <f t="shared" si="2"/>
        <v>55</v>
      </c>
      <c r="B60" s="99"/>
      <c r="C60" s="61" t="s">
        <v>1498</v>
      </c>
      <c r="D60" s="61" t="s">
        <v>903</v>
      </c>
      <c r="E60" s="61" t="s">
        <v>104</v>
      </c>
      <c r="F60" s="61" t="s">
        <v>26</v>
      </c>
      <c r="G60" s="61" t="s">
        <v>74</v>
      </c>
      <c r="H60" s="42">
        <v>1</v>
      </c>
      <c r="I60" s="43"/>
      <c r="J60" s="43">
        <f t="shared" si="0"/>
        <v>0</v>
      </c>
      <c r="K60" s="44">
        <v>0.08</v>
      </c>
      <c r="L60" s="43">
        <f t="shared" si="1"/>
        <v>0</v>
      </c>
    </row>
    <row r="61" spans="1:13">
      <c r="A61" s="40">
        <f t="shared" si="2"/>
        <v>56</v>
      </c>
      <c r="B61" s="99"/>
      <c r="C61" s="62" t="s">
        <v>904</v>
      </c>
      <c r="D61" s="62" t="s">
        <v>905</v>
      </c>
      <c r="E61" s="62" t="s">
        <v>772</v>
      </c>
      <c r="F61" s="62"/>
      <c r="G61" s="62" t="s">
        <v>906</v>
      </c>
      <c r="H61" s="112">
        <v>3</v>
      </c>
      <c r="I61" s="43"/>
      <c r="J61" s="43">
        <f t="shared" si="0"/>
        <v>0</v>
      </c>
      <c r="K61" s="44">
        <v>0.23</v>
      </c>
      <c r="L61" s="43">
        <f t="shared" si="1"/>
        <v>0</v>
      </c>
    </row>
    <row r="62" spans="1:13">
      <c r="A62" s="40">
        <f t="shared" si="2"/>
        <v>57</v>
      </c>
      <c r="B62" s="99"/>
      <c r="C62" s="62" t="s">
        <v>907</v>
      </c>
      <c r="D62" s="62" t="s">
        <v>908</v>
      </c>
      <c r="E62" s="62" t="s">
        <v>772</v>
      </c>
      <c r="F62" s="62"/>
      <c r="G62" s="62" t="s">
        <v>909</v>
      </c>
      <c r="H62" s="112">
        <v>2</v>
      </c>
      <c r="I62" s="43"/>
      <c r="J62" s="43">
        <f t="shared" si="0"/>
        <v>0</v>
      </c>
      <c r="K62" s="44">
        <v>0.23</v>
      </c>
      <c r="L62" s="43">
        <f t="shared" si="1"/>
        <v>0</v>
      </c>
    </row>
    <row r="63" spans="1:13" ht="12.75">
      <c r="A63" s="194" t="s">
        <v>150</v>
      </c>
      <c r="B63" s="194" t="s">
        <v>150</v>
      </c>
      <c r="C63" s="257" t="s">
        <v>150</v>
      </c>
      <c r="D63" s="257" t="s">
        <v>151</v>
      </c>
      <c r="E63" s="407" t="s">
        <v>150</v>
      </c>
      <c r="F63" s="194" t="s">
        <v>150</v>
      </c>
      <c r="G63" s="194" t="s">
        <v>150</v>
      </c>
      <c r="H63" s="194" t="s">
        <v>150</v>
      </c>
      <c r="I63" s="275"/>
      <c r="J63" s="275">
        <f>SUM(J6:J62)</f>
        <v>0</v>
      </c>
      <c r="K63" s="194" t="s">
        <v>150</v>
      </c>
      <c r="L63" s="275">
        <f>SUM(L6:L62)</f>
        <v>0</v>
      </c>
    </row>
    <row r="65" spans="1:12" s="28" customFormat="1" ht="12.75">
      <c r="A65" s="25"/>
      <c r="B65" s="26"/>
      <c r="C65" s="204" t="s">
        <v>319</v>
      </c>
      <c r="D65" s="220"/>
      <c r="E65" s="22"/>
      <c r="G65" s="25"/>
      <c r="H65" s="30"/>
      <c r="I65" s="20"/>
      <c r="J65" s="25"/>
      <c r="K65" s="25"/>
      <c r="L65" s="25"/>
    </row>
    <row r="66" spans="1:12" s="28" customFormat="1" ht="12.75">
      <c r="A66" s="25"/>
      <c r="B66" s="26"/>
      <c r="C66" s="127" t="s">
        <v>445</v>
      </c>
      <c r="D66" s="220"/>
      <c r="E66" s="22"/>
      <c r="G66" s="25"/>
      <c r="H66" s="30"/>
      <c r="I66" s="20"/>
      <c r="J66" s="25"/>
      <c r="K66" s="25"/>
      <c r="L66" s="25"/>
    </row>
    <row r="67" spans="1:12" s="28" customFormat="1" ht="12.75">
      <c r="A67" s="25"/>
      <c r="B67" s="26"/>
      <c r="C67" s="127" t="s">
        <v>320</v>
      </c>
      <c r="D67" s="220"/>
      <c r="E67" s="22"/>
      <c r="G67" s="25"/>
      <c r="H67" s="30"/>
      <c r="I67" s="20"/>
      <c r="J67" s="25"/>
      <c r="K67" s="25"/>
      <c r="L67" s="25"/>
    </row>
    <row r="68" spans="1:12" s="28" customFormat="1" ht="12.75">
      <c r="A68" s="25"/>
      <c r="B68" s="26"/>
      <c r="C68" s="127" t="s">
        <v>321</v>
      </c>
      <c r="D68" s="220"/>
      <c r="E68" s="22"/>
      <c r="G68" s="25"/>
      <c r="H68" s="30"/>
      <c r="I68" s="20"/>
      <c r="J68" s="25"/>
      <c r="K68" s="25"/>
      <c r="L68" s="25"/>
    </row>
    <row r="69" spans="1:12" s="28" customFormat="1" ht="12.75">
      <c r="A69" s="25"/>
      <c r="B69" s="26"/>
      <c r="C69" s="127" t="s">
        <v>655</v>
      </c>
      <c r="D69" s="220"/>
      <c r="E69" s="22"/>
      <c r="G69" s="25"/>
      <c r="H69" s="30"/>
      <c r="I69" s="20"/>
      <c r="J69" s="25"/>
      <c r="K69" s="25"/>
      <c r="L69" s="25"/>
    </row>
    <row r="70" spans="1:12" s="28" customFormat="1" ht="15" customHeight="1">
      <c r="A70" s="25"/>
      <c r="B70" s="26"/>
      <c r="C70" s="126" t="s">
        <v>606</v>
      </c>
      <c r="D70" s="220"/>
      <c r="E70" s="24"/>
      <c r="G70" s="25"/>
      <c r="H70" s="30"/>
      <c r="I70" s="20"/>
      <c r="J70" s="25"/>
      <c r="K70" s="25"/>
      <c r="L70" s="25"/>
    </row>
    <row r="71" spans="1:12" s="28" customFormat="1" ht="22.15" customHeight="1">
      <c r="A71" s="25"/>
      <c r="B71" s="26"/>
      <c r="C71" s="126" t="s">
        <v>1347</v>
      </c>
      <c r="D71" s="262"/>
      <c r="E71" s="24"/>
      <c r="G71" s="25"/>
      <c r="H71" s="30"/>
      <c r="I71" s="20"/>
      <c r="J71" s="25"/>
      <c r="K71" s="25"/>
      <c r="L71" s="25"/>
    </row>
    <row r="72" spans="1:12" s="28" customFormat="1" ht="12.75">
      <c r="A72" s="25"/>
      <c r="B72" s="26"/>
      <c r="C72" s="127" t="s">
        <v>1348</v>
      </c>
      <c r="D72" s="262"/>
      <c r="E72" s="22"/>
      <c r="G72" s="25"/>
      <c r="H72" s="30"/>
      <c r="I72" s="20"/>
      <c r="J72" s="25"/>
      <c r="K72" s="25"/>
      <c r="L72" s="25"/>
    </row>
    <row r="73" spans="1:12" s="28" customFormat="1" ht="12.75">
      <c r="A73" s="25"/>
      <c r="B73" s="26"/>
      <c r="C73" s="204" t="s">
        <v>1349</v>
      </c>
      <c r="D73" s="220"/>
      <c r="E73" s="22"/>
      <c r="G73" s="25"/>
      <c r="H73" s="30"/>
      <c r="I73" s="20"/>
      <c r="J73" s="25"/>
      <c r="K73" s="25"/>
      <c r="L73" s="25"/>
    </row>
    <row r="74" spans="1:12" s="28" customFormat="1" ht="12.75">
      <c r="A74" s="25"/>
      <c r="B74" s="26"/>
      <c r="C74" s="204"/>
      <c r="D74" s="220"/>
      <c r="E74" s="22"/>
      <c r="G74" s="25"/>
      <c r="H74" s="30"/>
      <c r="I74" s="20"/>
      <c r="J74" s="25"/>
      <c r="K74" s="25"/>
      <c r="L74" s="25"/>
    </row>
    <row r="75" spans="1:12" s="28" customFormat="1" ht="12.75">
      <c r="A75" s="25"/>
      <c r="B75" s="26"/>
      <c r="C75" s="205"/>
      <c r="D75" s="206"/>
      <c r="E75" s="22"/>
      <c r="G75" s="25"/>
      <c r="H75" s="30"/>
      <c r="I75" s="20"/>
      <c r="J75" s="25"/>
      <c r="K75" s="25"/>
      <c r="L75" s="25"/>
    </row>
    <row r="76" spans="1:12" s="28" customFormat="1" ht="12.75">
      <c r="A76" s="25"/>
      <c r="B76" s="26"/>
      <c r="C76" s="205"/>
      <c r="D76" s="206"/>
      <c r="E76" s="22"/>
      <c r="G76" s="25"/>
      <c r="H76" s="30"/>
      <c r="I76" s="20"/>
      <c r="J76" s="25"/>
      <c r="K76" s="25"/>
      <c r="L76" s="25"/>
    </row>
    <row r="77" spans="1:12" s="28" customFormat="1" ht="12.75">
      <c r="A77" s="25"/>
      <c r="B77" s="26"/>
      <c r="C77" s="205"/>
      <c r="D77" s="206"/>
      <c r="E77" s="22"/>
      <c r="G77" s="25"/>
      <c r="H77" s="30"/>
      <c r="I77" s="20"/>
      <c r="J77" s="25"/>
      <c r="K77" s="25"/>
      <c r="L77" s="25"/>
    </row>
    <row r="78" spans="1:12" s="28" customFormat="1" ht="12.75">
      <c r="A78" s="25"/>
      <c r="B78" s="26"/>
      <c r="C78" s="205"/>
      <c r="D78" s="206"/>
      <c r="E78" s="22"/>
      <c r="G78" s="25"/>
      <c r="H78" s="30"/>
      <c r="I78" s="20"/>
      <c r="J78" s="25"/>
      <c r="K78" s="25"/>
      <c r="L78" s="25"/>
    </row>
    <row r="79" spans="1:12" s="28" customFormat="1" ht="12.75">
      <c r="A79" s="25"/>
      <c r="B79" s="26"/>
      <c r="C79" s="205"/>
      <c r="D79" s="207"/>
      <c r="E79" s="25"/>
      <c r="G79" s="25"/>
      <c r="H79" s="30"/>
      <c r="I79" s="20"/>
      <c r="J79" s="25"/>
      <c r="K79" s="25"/>
      <c r="L79" s="25"/>
    </row>
  </sheetData>
  <sortState xmlns:xlrd2="http://schemas.microsoft.com/office/spreadsheetml/2017/richdata2" ref="A6:L62">
    <sortCondition ref="A6:A62"/>
  </sortState>
  <conditionalFormatting sqref="H64:H1048576 H5:H62">
    <cfRule type="cellIs" dxfId="145" priority="7" operator="lessThan">
      <formula>0</formula>
    </cfRule>
    <cfRule type="cellIs" dxfId="144" priority="8" operator="lessThan">
      <formula>0</formula>
    </cfRule>
  </conditionalFormatting>
  <conditionalFormatting sqref="H63">
    <cfRule type="cellIs" dxfId="143" priority="1" operator="lessThan">
      <formula>0</formula>
    </cfRule>
    <cfRule type="cellIs" dxfId="142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6" firstPageNumber="0" fitToHeight="0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4688E-BCA8-4203-A58D-71EB3111248B}">
  <sheetPr>
    <tabColor theme="3" tint="0.59999389629810485"/>
    <pageSetUpPr fitToPage="1"/>
  </sheetPr>
  <dimension ref="A1:L52"/>
  <sheetViews>
    <sheetView zoomScale="99" zoomScaleNormal="99" workbookViewId="0">
      <selection activeCell="A3" sqref="A3:XFD4"/>
    </sheetView>
  </sheetViews>
  <sheetFormatPr defaultColWidth="10.7109375" defaultRowHeight="12.75"/>
  <cols>
    <col min="1" max="1" width="10.7109375" style="158"/>
    <col min="2" max="2" width="10.7109375" style="6"/>
    <col min="3" max="3" width="13.28515625" style="2" customWidth="1"/>
    <col min="4" max="4" width="26.140625" style="31" customWidth="1"/>
    <col min="5" max="5" width="10.7109375" style="35"/>
    <col min="6" max="6" width="10.7109375" style="167"/>
    <col min="7" max="7" width="10.7109375" style="158"/>
    <col min="8" max="8" width="10.7109375" style="159"/>
    <col min="9" max="9" width="10.7109375" style="208"/>
    <col min="10" max="10" width="10.7109375" style="161"/>
    <col min="11" max="11" width="10.7109375" style="210"/>
    <col min="12" max="12" width="10.7109375" style="211"/>
    <col min="13" max="16384" width="10.7109375" style="1"/>
  </cols>
  <sheetData>
    <row r="1" spans="1:12">
      <c r="A1" s="155"/>
      <c r="B1" s="489" t="s">
        <v>607</v>
      </c>
      <c r="C1" s="155" t="str">
        <f ca="1">MID(CELL("nazwa_pliku",C1),FIND("]",CELL("nazwa_pliku",C1),1)+1,100)</f>
        <v>6</v>
      </c>
      <c r="D1" s="50"/>
      <c r="E1" s="31"/>
      <c r="F1" s="158"/>
      <c r="J1" s="209" t="s">
        <v>518</v>
      </c>
    </row>
    <row r="3" spans="1:12">
      <c r="B3" s="490"/>
      <c r="C3" s="164"/>
      <c r="D3" s="33"/>
      <c r="G3" s="271"/>
      <c r="J3" s="168"/>
      <c r="L3" s="208"/>
    </row>
    <row r="4" spans="1:12">
      <c r="A4" s="166"/>
      <c r="B4" s="167"/>
      <c r="C4" s="164"/>
      <c r="D4" s="34"/>
      <c r="G4" s="166"/>
      <c r="J4" s="168"/>
      <c r="L4" s="208"/>
    </row>
    <row r="5" spans="1:12" s="3" customFormat="1" ht="63.75">
      <c r="A5" s="247" t="s">
        <v>152</v>
      </c>
      <c r="B5" s="247" t="s">
        <v>1596</v>
      </c>
      <c r="C5" s="248" t="s">
        <v>0</v>
      </c>
      <c r="D5" s="247" t="s">
        <v>1389</v>
      </c>
      <c r="E5" s="38" t="s">
        <v>2</v>
      </c>
      <c r="F5" s="247" t="s">
        <v>3</v>
      </c>
      <c r="G5" s="250" t="s">
        <v>1294</v>
      </c>
      <c r="H5" s="251" t="s">
        <v>1295</v>
      </c>
      <c r="I5" s="252" t="s">
        <v>1655</v>
      </c>
      <c r="J5" s="252" t="s">
        <v>5</v>
      </c>
      <c r="K5" s="247" t="s">
        <v>608</v>
      </c>
      <c r="L5" s="252" t="s">
        <v>609</v>
      </c>
    </row>
    <row r="6" spans="1:12" ht="57.6" customHeight="1">
      <c r="A6" s="212">
        <v>1</v>
      </c>
      <c r="B6" s="285"/>
      <c r="C6" s="285" t="s">
        <v>1590</v>
      </c>
      <c r="D6" s="214" t="s">
        <v>1261</v>
      </c>
      <c r="E6" s="40" t="s">
        <v>1208</v>
      </c>
      <c r="F6" s="212" t="s">
        <v>1267</v>
      </c>
      <c r="G6" s="212" t="s">
        <v>1262</v>
      </c>
      <c r="H6" s="215">
        <v>1800</v>
      </c>
      <c r="I6" s="492"/>
      <c r="J6" s="216">
        <f>I6*H6</f>
        <v>0</v>
      </c>
      <c r="K6" s="217">
        <v>0.05</v>
      </c>
      <c r="L6" s="216">
        <f>J6*K6+J6</f>
        <v>0</v>
      </c>
    </row>
    <row r="7" spans="1:12" ht="46.9" customHeight="1">
      <c r="A7" s="212">
        <v>2</v>
      </c>
      <c r="B7" s="285"/>
      <c r="C7" s="285" t="s">
        <v>1591</v>
      </c>
      <c r="D7" s="218" t="s">
        <v>1263</v>
      </c>
      <c r="E7" s="40" t="s">
        <v>1264</v>
      </c>
      <c r="F7" s="212" t="s">
        <v>1267</v>
      </c>
      <c r="G7" s="212"/>
      <c r="H7" s="215">
        <v>224</v>
      </c>
      <c r="I7" s="492"/>
      <c r="J7" s="216">
        <f t="shared" ref="J7:J9" si="0">I7*H7</f>
        <v>0</v>
      </c>
      <c r="K7" s="217">
        <v>0.23</v>
      </c>
      <c r="L7" s="216">
        <f t="shared" ref="L7:L9" si="1">J7*K7+J7</f>
        <v>0</v>
      </c>
    </row>
    <row r="8" spans="1:12" ht="159">
      <c r="A8" s="212">
        <v>3</v>
      </c>
      <c r="B8" s="285"/>
      <c r="C8" s="535" t="s">
        <v>1646</v>
      </c>
      <c r="D8" s="514" t="s">
        <v>1647</v>
      </c>
      <c r="E8" s="40" t="s">
        <v>796</v>
      </c>
      <c r="F8" s="212" t="s">
        <v>1648</v>
      </c>
      <c r="G8" s="212" t="s">
        <v>1651</v>
      </c>
      <c r="H8" s="215">
        <v>2</v>
      </c>
      <c r="I8" s="492"/>
      <c r="J8" s="216">
        <f t="shared" si="0"/>
        <v>0</v>
      </c>
      <c r="K8" s="217">
        <v>0.08</v>
      </c>
      <c r="L8" s="216">
        <f t="shared" si="1"/>
        <v>0</v>
      </c>
    </row>
    <row r="9" spans="1:12" ht="159">
      <c r="A9" s="212">
        <v>4</v>
      </c>
      <c r="B9" s="285"/>
      <c r="C9" s="535" t="s">
        <v>1649</v>
      </c>
      <c r="D9" s="514" t="s">
        <v>1650</v>
      </c>
      <c r="E9" s="40" t="s">
        <v>796</v>
      </c>
      <c r="F9" s="212"/>
      <c r="G9" s="212" t="s">
        <v>1651</v>
      </c>
      <c r="H9" s="215">
        <v>2</v>
      </c>
      <c r="I9" s="492"/>
      <c r="J9" s="216">
        <f t="shared" si="0"/>
        <v>0</v>
      </c>
      <c r="K9" s="217">
        <v>0.08</v>
      </c>
      <c r="L9" s="216">
        <f t="shared" si="1"/>
        <v>0</v>
      </c>
    </row>
    <row r="10" spans="1:12" s="10" customFormat="1">
      <c r="A10" s="193" t="s">
        <v>150</v>
      </c>
      <c r="B10" s="480" t="s">
        <v>150</v>
      </c>
      <c r="C10" s="194" t="s">
        <v>150</v>
      </c>
      <c r="D10" s="45" t="s">
        <v>151</v>
      </c>
      <c r="E10" s="45" t="s">
        <v>150</v>
      </c>
      <c r="F10" s="194"/>
      <c r="G10" s="194" t="s">
        <v>150</v>
      </c>
      <c r="H10" s="194" t="s">
        <v>150</v>
      </c>
      <c r="I10" s="197"/>
      <c r="J10" s="197">
        <f>SUM(J6:J9)</f>
        <v>0</v>
      </c>
      <c r="K10" s="198" t="s">
        <v>150</v>
      </c>
      <c r="L10" s="197">
        <f>SUM(L6:L9)</f>
        <v>0</v>
      </c>
    </row>
    <row r="12" spans="1:12">
      <c r="C12" s="241" t="s">
        <v>319</v>
      </c>
      <c r="D12" s="35"/>
    </row>
    <row r="13" spans="1:12">
      <c r="C13" s="127" t="s">
        <v>445</v>
      </c>
      <c r="D13" s="35"/>
    </row>
    <row r="14" spans="1:12">
      <c r="C14" s="127" t="s">
        <v>320</v>
      </c>
      <c r="D14" s="35"/>
    </row>
    <row r="15" spans="1:12">
      <c r="C15" s="127" t="s">
        <v>321</v>
      </c>
      <c r="D15" s="35"/>
    </row>
    <row r="16" spans="1:12">
      <c r="C16" s="127" t="s">
        <v>1350</v>
      </c>
      <c r="D16" s="35"/>
    </row>
    <row r="17" spans="1:12">
      <c r="A17" s="241"/>
      <c r="B17" s="491"/>
      <c r="C17" s="126" t="s">
        <v>606</v>
      </c>
      <c r="D17" s="306"/>
      <c r="E17" s="306"/>
      <c r="F17" s="241"/>
      <c r="G17" s="242"/>
      <c r="H17" s="199"/>
      <c r="I17" s="288"/>
      <c r="J17" s="289"/>
      <c r="K17" s="219"/>
      <c r="L17" s="288"/>
    </row>
    <row r="18" spans="1:12">
      <c r="A18" s="241"/>
      <c r="B18" s="491"/>
      <c r="C18" s="126" t="s">
        <v>1347</v>
      </c>
      <c r="D18" s="306"/>
      <c r="E18" s="306"/>
      <c r="F18" s="241"/>
      <c r="G18" s="242"/>
      <c r="H18" s="199"/>
      <c r="I18" s="288"/>
      <c r="J18" s="289"/>
      <c r="K18" s="219"/>
      <c r="L18" s="288"/>
    </row>
    <row r="19" spans="1:12">
      <c r="C19" s="126"/>
      <c r="D19" s="46"/>
    </row>
    <row r="20" spans="1:12" s="167" customFormat="1">
      <c r="A20" s="158"/>
      <c r="B20" s="6"/>
      <c r="C20" s="205"/>
      <c r="D20" s="47"/>
      <c r="E20" s="35"/>
      <c r="G20" s="158"/>
      <c r="H20" s="159"/>
      <c r="I20" s="208"/>
      <c r="J20" s="161"/>
      <c r="K20" s="210"/>
      <c r="L20" s="211"/>
    </row>
    <row r="21" spans="1:12" s="167" customFormat="1">
      <c r="A21" s="158"/>
      <c r="B21" s="6"/>
      <c r="C21" s="205"/>
      <c r="D21" s="47"/>
      <c r="E21" s="35"/>
      <c r="G21" s="158"/>
      <c r="H21" s="159"/>
      <c r="I21" s="208"/>
      <c r="J21" s="161"/>
      <c r="K21" s="210"/>
      <c r="L21" s="211"/>
    </row>
    <row r="22" spans="1:12" s="167" customFormat="1">
      <c r="A22" s="158"/>
      <c r="B22" s="6"/>
      <c r="C22" s="205"/>
      <c r="D22" s="47"/>
      <c r="E22" s="35"/>
      <c r="G22" s="158"/>
      <c r="H22" s="159"/>
      <c r="I22" s="208"/>
      <c r="J22" s="161"/>
      <c r="K22" s="210"/>
      <c r="L22" s="211"/>
    </row>
    <row r="23" spans="1:12" s="167" customFormat="1">
      <c r="A23" s="158"/>
      <c r="B23" s="6"/>
      <c r="C23" s="205"/>
      <c r="D23" s="47"/>
      <c r="E23" s="35"/>
      <c r="G23" s="158"/>
      <c r="H23" s="159"/>
      <c r="I23" s="208"/>
      <c r="J23" s="161"/>
      <c r="K23" s="210"/>
      <c r="L23" s="211"/>
    </row>
    <row r="24" spans="1:12" s="167" customFormat="1">
      <c r="A24" s="158"/>
      <c r="B24" s="6"/>
      <c r="C24" s="205"/>
      <c r="D24" s="48"/>
      <c r="E24" s="35"/>
      <c r="G24" s="158"/>
      <c r="H24" s="159"/>
      <c r="I24" s="208"/>
      <c r="J24" s="161"/>
      <c r="K24" s="210"/>
      <c r="L24" s="211"/>
    </row>
    <row r="31" spans="1:12">
      <c r="D31" s="307"/>
    </row>
    <row r="48" spans="4:5">
      <c r="D48" s="158"/>
      <c r="E48" s="167"/>
    </row>
    <row r="49" spans="4:5">
      <c r="D49" s="158"/>
      <c r="E49" s="167"/>
    </row>
    <row r="50" spans="4:5">
      <c r="D50" s="158"/>
      <c r="E50" s="167"/>
    </row>
    <row r="51" spans="4:5">
      <c r="D51" s="158"/>
      <c r="E51" s="167"/>
    </row>
    <row r="52" spans="4:5">
      <c r="D52" s="158"/>
      <c r="E52" s="167"/>
    </row>
  </sheetData>
  <conditionalFormatting sqref="H6:H9 J19:J1048576 J6:J9">
    <cfRule type="cellIs" dxfId="141" priority="7" operator="lessThan">
      <formula>0</formula>
    </cfRule>
    <cfRule type="cellIs" dxfId="140" priority="8" operator="lessThan">
      <formula>0</formula>
    </cfRule>
  </conditionalFormatting>
  <conditionalFormatting sqref="J10:J16">
    <cfRule type="cellIs" dxfId="139" priority="5" operator="lessThan">
      <formula>0</formula>
    </cfRule>
    <cfRule type="cellIs" dxfId="138" priority="6" operator="lessThan">
      <formula>0</formula>
    </cfRule>
  </conditionalFormatting>
  <conditionalFormatting sqref="H5">
    <cfRule type="cellIs" dxfId="137" priority="1" operator="lessThan">
      <formula>0</formula>
    </cfRule>
    <cfRule type="cellIs" dxfId="13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85" firstPageNumber="0" fitToHeight="0" orientation="landscape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FF1C5-183E-4338-9842-80297DA82533}">
  <sheetPr>
    <tabColor theme="3" tint="0.59999389629810485"/>
    <pageSetUpPr fitToPage="1"/>
  </sheetPr>
  <dimension ref="A1:L80"/>
  <sheetViews>
    <sheetView topLeftCell="A61" zoomScale="99" zoomScaleNormal="99" workbookViewId="0">
      <selection activeCell="A76" sqref="A76:XFD81"/>
    </sheetView>
  </sheetViews>
  <sheetFormatPr defaultColWidth="22.140625" defaultRowHeight="12"/>
  <cols>
    <col min="1" max="1" width="5.28515625" style="25" customWidth="1"/>
    <col min="2" max="2" width="9.140625" style="26" customWidth="1"/>
    <col min="3" max="3" width="15.85546875" style="25" customWidth="1"/>
    <col min="4" max="4" width="17.5703125" style="22" customWidth="1"/>
    <col min="5" max="5" width="10.140625" style="25" customWidth="1"/>
    <col min="6" max="6" width="9.85546875" style="28" customWidth="1"/>
    <col min="7" max="7" width="9.28515625" style="25" customWidth="1"/>
    <col min="8" max="8" width="9.85546875" style="30" customWidth="1"/>
    <col min="9" max="9" width="10.42578125" style="20" customWidth="1"/>
    <col min="10" max="10" width="10.28515625" style="526" customWidth="1"/>
    <col min="11" max="11" width="9.140625" style="25" customWidth="1"/>
    <col min="12" max="12" width="13.28515625" style="25" customWidth="1"/>
    <col min="13" max="16384" width="22.140625" style="8"/>
  </cols>
  <sheetData>
    <row r="1" spans="1:12" ht="12.75">
      <c r="A1" s="29"/>
      <c r="B1" s="9" t="s">
        <v>607</v>
      </c>
      <c r="C1" s="229" t="str">
        <f ca="1">MID(CELL("nazwa_pliku",C1),FIND("]",CELL("nazwa_pliku",C1),1)+1,100)</f>
        <v>7</v>
      </c>
      <c r="D1" s="25"/>
      <c r="J1" s="170" t="s">
        <v>518</v>
      </c>
    </row>
    <row r="3" spans="1:12" ht="12.75">
      <c r="A3" s="19"/>
      <c r="B3" s="20"/>
      <c r="C3" s="21"/>
      <c r="D3" s="160"/>
      <c r="E3" s="21"/>
      <c r="F3" s="22"/>
      <c r="G3" s="21"/>
      <c r="H3" s="23"/>
      <c r="J3" s="524"/>
      <c r="K3" s="21"/>
      <c r="L3" s="21"/>
    </row>
    <row r="4" spans="1:12">
      <c r="A4" s="21"/>
      <c r="B4" s="20"/>
      <c r="C4" s="21"/>
      <c r="E4" s="21"/>
      <c r="F4" s="22"/>
      <c r="G4" s="21"/>
      <c r="H4" s="23"/>
      <c r="J4" s="524"/>
      <c r="K4" s="21"/>
      <c r="L4" s="21"/>
    </row>
    <row r="5" spans="1:12" s="9" customFormat="1" ht="89.25">
      <c r="A5" s="36" t="s">
        <v>152</v>
      </c>
      <c r="B5" s="247" t="s">
        <v>1596</v>
      </c>
      <c r="C5" s="37" t="s">
        <v>0</v>
      </c>
      <c r="D5" s="36" t="s">
        <v>1</v>
      </c>
      <c r="E5" s="38" t="s">
        <v>2</v>
      </c>
      <c r="F5" s="36" t="s">
        <v>3</v>
      </c>
      <c r="G5" s="96" t="s">
        <v>1173</v>
      </c>
      <c r="H5" s="97" t="s">
        <v>1174</v>
      </c>
      <c r="I5" s="39" t="s">
        <v>1654</v>
      </c>
      <c r="J5" s="525" t="s">
        <v>5</v>
      </c>
      <c r="K5" s="36" t="s">
        <v>608</v>
      </c>
      <c r="L5" s="39" t="s">
        <v>609</v>
      </c>
    </row>
    <row r="6" spans="1:12">
      <c r="A6" s="40">
        <v>1</v>
      </c>
      <c r="B6" s="99"/>
      <c r="C6" s="61" t="s">
        <v>914</v>
      </c>
      <c r="D6" s="61" t="s">
        <v>915</v>
      </c>
      <c r="E6" s="61" t="s">
        <v>93</v>
      </c>
      <c r="F6" s="61" t="s">
        <v>916</v>
      </c>
      <c r="G6" s="61" t="s">
        <v>631</v>
      </c>
      <c r="H6" s="42">
        <v>350</v>
      </c>
      <c r="I6" s="523"/>
      <c r="J6" s="523">
        <f>I6*H6</f>
        <v>0</v>
      </c>
      <c r="K6" s="44">
        <v>0.08</v>
      </c>
      <c r="L6" s="43">
        <f t="shared" ref="L6:L37" si="0">J6*K6+J6</f>
        <v>0</v>
      </c>
    </row>
    <row r="7" spans="1:12" ht="24">
      <c r="A7" s="40">
        <f>A6+1</f>
        <v>2</v>
      </c>
      <c r="B7" s="99"/>
      <c r="C7" s="61" t="s">
        <v>1680</v>
      </c>
      <c r="D7" s="61" t="s">
        <v>917</v>
      </c>
      <c r="E7" s="61" t="s">
        <v>8</v>
      </c>
      <c r="F7" s="61" t="s">
        <v>48</v>
      </c>
      <c r="G7" s="61" t="s">
        <v>14</v>
      </c>
      <c r="H7" s="42">
        <v>10</v>
      </c>
      <c r="I7" s="523"/>
      <c r="J7" s="523">
        <f t="shared" ref="J7:J63" si="1">I7*H7</f>
        <v>0</v>
      </c>
      <c r="K7" s="44">
        <v>0.08</v>
      </c>
      <c r="L7" s="43">
        <f t="shared" si="0"/>
        <v>0</v>
      </c>
    </row>
    <row r="8" spans="1:12" ht="24">
      <c r="A8" s="40">
        <f t="shared" ref="A8:A63" si="2">A7+1</f>
        <v>3</v>
      </c>
      <c r="B8" s="99"/>
      <c r="C8" s="61" t="s">
        <v>1499</v>
      </c>
      <c r="D8" s="61" t="s">
        <v>917</v>
      </c>
      <c r="E8" s="61" t="s">
        <v>8</v>
      </c>
      <c r="F8" s="61" t="s">
        <v>51</v>
      </c>
      <c r="G8" s="61" t="s">
        <v>14</v>
      </c>
      <c r="H8" s="42">
        <v>40</v>
      </c>
      <c r="I8" s="523"/>
      <c r="J8" s="523">
        <f t="shared" si="1"/>
        <v>0</v>
      </c>
      <c r="K8" s="44">
        <v>0.08</v>
      </c>
      <c r="L8" s="43">
        <f t="shared" si="0"/>
        <v>0</v>
      </c>
    </row>
    <row r="9" spans="1:12" ht="36">
      <c r="A9" s="40">
        <f t="shared" si="2"/>
        <v>4</v>
      </c>
      <c r="B9" s="99"/>
      <c r="C9" s="40" t="s">
        <v>1500</v>
      </c>
      <c r="D9" s="40" t="s">
        <v>918</v>
      </c>
      <c r="E9" s="40" t="s">
        <v>107</v>
      </c>
      <c r="F9" s="40" t="s">
        <v>895</v>
      </c>
      <c r="G9" s="40" t="s">
        <v>14</v>
      </c>
      <c r="H9" s="42">
        <v>3</v>
      </c>
      <c r="I9" s="523"/>
      <c r="J9" s="523">
        <f t="shared" si="1"/>
        <v>0</v>
      </c>
      <c r="K9" s="44">
        <v>0.08</v>
      </c>
      <c r="L9" s="43">
        <f t="shared" si="0"/>
        <v>0</v>
      </c>
    </row>
    <row r="10" spans="1:12" ht="36">
      <c r="A10" s="40">
        <f t="shared" si="2"/>
        <v>5</v>
      </c>
      <c r="B10" s="99"/>
      <c r="C10" s="40" t="s">
        <v>1501</v>
      </c>
      <c r="D10" s="40" t="s">
        <v>918</v>
      </c>
      <c r="E10" s="40" t="s">
        <v>107</v>
      </c>
      <c r="F10" s="40" t="s">
        <v>919</v>
      </c>
      <c r="G10" s="40" t="s">
        <v>14</v>
      </c>
      <c r="H10" s="42">
        <v>2</v>
      </c>
      <c r="I10" s="523"/>
      <c r="J10" s="523">
        <f t="shared" si="1"/>
        <v>0</v>
      </c>
      <c r="K10" s="44">
        <v>0.08</v>
      </c>
      <c r="L10" s="43">
        <f t="shared" si="0"/>
        <v>0</v>
      </c>
    </row>
    <row r="11" spans="1:12" ht="36">
      <c r="A11" s="40">
        <f t="shared" si="2"/>
        <v>6</v>
      </c>
      <c r="B11" s="99"/>
      <c r="C11" s="40" t="s">
        <v>1502</v>
      </c>
      <c r="D11" s="40" t="s">
        <v>918</v>
      </c>
      <c r="E11" s="40" t="s">
        <v>107</v>
      </c>
      <c r="F11" s="40" t="s">
        <v>886</v>
      </c>
      <c r="G11" s="40" t="s">
        <v>14</v>
      </c>
      <c r="H11" s="42">
        <v>10</v>
      </c>
      <c r="I11" s="523"/>
      <c r="J11" s="523">
        <f t="shared" si="1"/>
        <v>0</v>
      </c>
      <c r="K11" s="44">
        <v>0.08</v>
      </c>
      <c r="L11" s="43">
        <f t="shared" si="0"/>
        <v>0</v>
      </c>
    </row>
    <row r="12" spans="1:12" ht="36">
      <c r="A12" s="40">
        <f t="shared" si="2"/>
        <v>7</v>
      </c>
      <c r="B12" s="99"/>
      <c r="C12" s="61" t="s">
        <v>1504</v>
      </c>
      <c r="D12" s="63" t="s">
        <v>920</v>
      </c>
      <c r="E12" s="61" t="s">
        <v>104</v>
      </c>
      <c r="F12" s="61" t="s">
        <v>921</v>
      </c>
      <c r="G12" s="61" t="s">
        <v>137</v>
      </c>
      <c r="H12" s="42">
        <v>4</v>
      </c>
      <c r="I12" s="523"/>
      <c r="J12" s="523">
        <f t="shared" si="1"/>
        <v>0</v>
      </c>
      <c r="K12" s="44">
        <v>0.08</v>
      </c>
      <c r="L12" s="43">
        <f t="shared" si="0"/>
        <v>0</v>
      </c>
    </row>
    <row r="13" spans="1:12" ht="24">
      <c r="A13" s="40">
        <f t="shared" si="2"/>
        <v>8</v>
      </c>
      <c r="B13" s="99"/>
      <c r="C13" s="61" t="s">
        <v>1505</v>
      </c>
      <c r="D13" s="63" t="s">
        <v>920</v>
      </c>
      <c r="E13" s="61" t="s">
        <v>104</v>
      </c>
      <c r="F13" s="61" t="s">
        <v>647</v>
      </c>
      <c r="G13" s="61" t="s">
        <v>137</v>
      </c>
      <c r="H13" s="42">
        <v>50</v>
      </c>
      <c r="I13" s="523"/>
      <c r="J13" s="523">
        <f t="shared" si="1"/>
        <v>0</v>
      </c>
      <c r="K13" s="44">
        <v>0.08</v>
      </c>
      <c r="L13" s="43">
        <f t="shared" si="0"/>
        <v>0</v>
      </c>
    </row>
    <row r="14" spans="1:12" ht="24">
      <c r="A14" s="40">
        <f t="shared" si="2"/>
        <v>9</v>
      </c>
      <c r="B14" s="99"/>
      <c r="C14" s="61" t="s">
        <v>1506</v>
      </c>
      <c r="D14" s="63" t="s">
        <v>920</v>
      </c>
      <c r="E14" s="61" t="s">
        <v>8</v>
      </c>
      <c r="F14" s="61" t="s">
        <v>922</v>
      </c>
      <c r="G14" s="61" t="s">
        <v>137</v>
      </c>
      <c r="H14" s="42">
        <v>13</v>
      </c>
      <c r="I14" s="523"/>
      <c r="J14" s="523">
        <f t="shared" si="1"/>
        <v>0</v>
      </c>
      <c r="K14" s="44">
        <v>0.08</v>
      </c>
      <c r="L14" s="43">
        <f t="shared" si="0"/>
        <v>0</v>
      </c>
    </row>
    <row r="15" spans="1:12">
      <c r="A15" s="40">
        <f t="shared" si="2"/>
        <v>10</v>
      </c>
      <c r="B15" s="99"/>
      <c r="C15" s="61" t="s">
        <v>923</v>
      </c>
      <c r="D15" s="61" t="s">
        <v>924</v>
      </c>
      <c r="E15" s="61" t="s">
        <v>12</v>
      </c>
      <c r="F15" s="61" t="s">
        <v>925</v>
      </c>
      <c r="G15" s="61" t="s">
        <v>118</v>
      </c>
      <c r="H15" s="42">
        <v>5</v>
      </c>
      <c r="I15" s="523"/>
      <c r="J15" s="523">
        <f t="shared" si="1"/>
        <v>0</v>
      </c>
      <c r="K15" s="44">
        <v>0.08</v>
      </c>
      <c r="L15" s="43">
        <f t="shared" si="0"/>
        <v>0</v>
      </c>
    </row>
    <row r="16" spans="1:12">
      <c r="A16" s="40">
        <f t="shared" si="2"/>
        <v>11</v>
      </c>
      <c r="B16" s="99"/>
      <c r="C16" s="61" t="s">
        <v>923</v>
      </c>
      <c r="D16" s="61" t="s">
        <v>924</v>
      </c>
      <c r="E16" s="61" t="s">
        <v>8</v>
      </c>
      <c r="F16" s="61" t="s">
        <v>48</v>
      </c>
      <c r="G16" s="61" t="s">
        <v>50</v>
      </c>
      <c r="H16" s="42">
        <v>1</v>
      </c>
      <c r="I16" s="523"/>
      <c r="J16" s="523">
        <f t="shared" si="1"/>
        <v>0</v>
      </c>
      <c r="K16" s="44">
        <v>0.08</v>
      </c>
      <c r="L16" s="43">
        <f t="shared" si="0"/>
        <v>0</v>
      </c>
    </row>
    <row r="17" spans="1:12" ht="24">
      <c r="A17" s="40">
        <f t="shared" si="2"/>
        <v>12</v>
      </c>
      <c r="B17" s="99"/>
      <c r="C17" s="61" t="s">
        <v>1537</v>
      </c>
      <c r="D17" s="61" t="s">
        <v>926</v>
      </c>
      <c r="E17" s="61" t="s">
        <v>8</v>
      </c>
      <c r="F17" s="61" t="s">
        <v>927</v>
      </c>
      <c r="G17" s="61" t="s">
        <v>50</v>
      </c>
      <c r="H17" s="42">
        <v>8</v>
      </c>
      <c r="I17" s="523"/>
      <c r="J17" s="523">
        <f t="shared" si="1"/>
        <v>0</v>
      </c>
      <c r="K17" s="44">
        <v>0.08</v>
      </c>
      <c r="L17" s="43">
        <f t="shared" si="0"/>
        <v>0</v>
      </c>
    </row>
    <row r="18" spans="1:12" ht="24">
      <c r="A18" s="40">
        <f t="shared" si="2"/>
        <v>13</v>
      </c>
      <c r="B18" s="99"/>
      <c r="C18" s="54" t="s">
        <v>931</v>
      </c>
      <c r="D18" s="54" t="s">
        <v>932</v>
      </c>
      <c r="E18" s="54" t="s">
        <v>777</v>
      </c>
      <c r="F18" s="54" t="s">
        <v>103</v>
      </c>
      <c r="G18" s="54" t="s">
        <v>933</v>
      </c>
      <c r="H18" s="42">
        <v>17</v>
      </c>
      <c r="I18" s="523"/>
      <c r="J18" s="523">
        <f t="shared" si="1"/>
        <v>0</v>
      </c>
      <c r="K18" s="44">
        <v>0.08</v>
      </c>
      <c r="L18" s="43">
        <f t="shared" si="0"/>
        <v>0</v>
      </c>
    </row>
    <row r="19" spans="1:12" ht="36">
      <c r="A19" s="40">
        <f t="shared" si="2"/>
        <v>14</v>
      </c>
      <c r="B19" s="99"/>
      <c r="C19" s="61" t="s">
        <v>1510</v>
      </c>
      <c r="D19" s="61" t="s">
        <v>224</v>
      </c>
      <c r="E19" s="61" t="s">
        <v>89</v>
      </c>
      <c r="F19" s="64">
        <v>0.1</v>
      </c>
      <c r="G19" s="61" t="s">
        <v>934</v>
      </c>
      <c r="H19" s="42">
        <v>30</v>
      </c>
      <c r="I19" s="523"/>
      <c r="J19" s="523">
        <f t="shared" si="1"/>
        <v>0</v>
      </c>
      <c r="K19" s="44">
        <v>0.08</v>
      </c>
      <c r="L19" s="43">
        <f t="shared" si="0"/>
        <v>0</v>
      </c>
    </row>
    <row r="20" spans="1:12" ht="24">
      <c r="A20" s="40">
        <f t="shared" si="2"/>
        <v>15</v>
      </c>
      <c r="B20" s="99"/>
      <c r="C20" s="61" t="s">
        <v>935</v>
      </c>
      <c r="D20" s="61" t="s">
        <v>224</v>
      </c>
      <c r="E20" s="61" t="s">
        <v>142</v>
      </c>
      <c r="F20" s="61" t="s">
        <v>936</v>
      </c>
      <c r="G20" s="61" t="s">
        <v>31</v>
      </c>
      <c r="H20" s="42">
        <v>4</v>
      </c>
      <c r="I20" s="523"/>
      <c r="J20" s="523">
        <f t="shared" si="1"/>
        <v>0</v>
      </c>
      <c r="K20" s="44">
        <v>0.08</v>
      </c>
      <c r="L20" s="43">
        <f t="shared" si="0"/>
        <v>0</v>
      </c>
    </row>
    <row r="21" spans="1:12">
      <c r="A21" s="40">
        <f t="shared" si="2"/>
        <v>16</v>
      </c>
      <c r="B21" s="99"/>
      <c r="C21" s="61" t="s">
        <v>937</v>
      </c>
      <c r="D21" s="61" t="s">
        <v>938</v>
      </c>
      <c r="E21" s="61" t="s">
        <v>8</v>
      </c>
      <c r="F21" s="61" t="s">
        <v>13</v>
      </c>
      <c r="G21" s="61" t="s">
        <v>115</v>
      </c>
      <c r="H21" s="42">
        <v>1</v>
      </c>
      <c r="I21" s="523"/>
      <c r="J21" s="523">
        <f t="shared" si="1"/>
        <v>0</v>
      </c>
      <c r="K21" s="44">
        <v>0.08</v>
      </c>
      <c r="L21" s="43">
        <f t="shared" si="0"/>
        <v>0</v>
      </c>
    </row>
    <row r="22" spans="1:12">
      <c r="A22" s="40">
        <f t="shared" si="2"/>
        <v>17</v>
      </c>
      <c r="B22" s="99"/>
      <c r="C22" s="61" t="s">
        <v>941</v>
      </c>
      <c r="D22" s="61" t="s">
        <v>939</v>
      </c>
      <c r="E22" s="61" t="s">
        <v>104</v>
      </c>
      <c r="F22" s="61" t="s">
        <v>100</v>
      </c>
      <c r="G22" s="61" t="s">
        <v>58</v>
      </c>
      <c r="H22" s="42">
        <v>1</v>
      </c>
      <c r="I22" s="523"/>
      <c r="J22" s="523">
        <f t="shared" si="1"/>
        <v>0</v>
      </c>
      <c r="K22" s="44">
        <v>0.08</v>
      </c>
      <c r="L22" s="43">
        <f t="shared" si="0"/>
        <v>0</v>
      </c>
    </row>
    <row r="23" spans="1:12" ht="36">
      <c r="A23" s="40">
        <f t="shared" si="2"/>
        <v>18</v>
      </c>
      <c r="B23" s="99"/>
      <c r="C23" s="61" t="s">
        <v>1511</v>
      </c>
      <c r="D23" s="61" t="s">
        <v>939</v>
      </c>
      <c r="E23" s="61" t="s">
        <v>35</v>
      </c>
      <c r="F23" s="61" t="s">
        <v>940</v>
      </c>
      <c r="G23" s="61" t="s">
        <v>18</v>
      </c>
      <c r="H23" s="42">
        <v>1</v>
      </c>
      <c r="I23" s="523"/>
      <c r="J23" s="523">
        <f t="shared" si="1"/>
        <v>0</v>
      </c>
      <c r="K23" s="44">
        <v>0.08</v>
      </c>
      <c r="L23" s="43">
        <f t="shared" si="0"/>
        <v>0</v>
      </c>
    </row>
    <row r="24" spans="1:12" ht="24">
      <c r="A24" s="40">
        <f t="shared" si="2"/>
        <v>19</v>
      </c>
      <c r="B24" s="99"/>
      <c r="C24" s="61" t="s">
        <v>1512</v>
      </c>
      <c r="D24" s="61" t="s">
        <v>942</v>
      </c>
      <c r="E24" s="61" t="s">
        <v>8</v>
      </c>
      <c r="F24" s="61" t="s">
        <v>15</v>
      </c>
      <c r="G24" s="61" t="s">
        <v>14</v>
      </c>
      <c r="H24" s="42">
        <v>15</v>
      </c>
      <c r="I24" s="523"/>
      <c r="J24" s="523">
        <f t="shared" si="1"/>
        <v>0</v>
      </c>
      <c r="K24" s="44">
        <v>0.08</v>
      </c>
      <c r="L24" s="43">
        <f t="shared" si="0"/>
        <v>0</v>
      </c>
    </row>
    <row r="25" spans="1:12" ht="24">
      <c r="A25" s="40">
        <f t="shared" si="2"/>
        <v>20</v>
      </c>
      <c r="B25" s="99"/>
      <c r="C25" s="61" t="s">
        <v>1513</v>
      </c>
      <c r="D25" s="61" t="s">
        <v>942</v>
      </c>
      <c r="E25" s="61" t="s">
        <v>8</v>
      </c>
      <c r="F25" s="61" t="s">
        <v>20</v>
      </c>
      <c r="G25" s="61" t="s">
        <v>14</v>
      </c>
      <c r="H25" s="42">
        <v>5</v>
      </c>
      <c r="I25" s="523"/>
      <c r="J25" s="523">
        <f t="shared" si="1"/>
        <v>0</v>
      </c>
      <c r="K25" s="44">
        <v>0.08</v>
      </c>
      <c r="L25" s="43">
        <f t="shared" si="0"/>
        <v>0</v>
      </c>
    </row>
    <row r="26" spans="1:12" ht="24">
      <c r="A26" s="40">
        <f t="shared" si="2"/>
        <v>21</v>
      </c>
      <c r="B26" s="99"/>
      <c r="C26" s="61" t="s">
        <v>1514</v>
      </c>
      <c r="D26" s="61" t="s">
        <v>942</v>
      </c>
      <c r="E26" s="61" t="s">
        <v>8</v>
      </c>
      <c r="F26" s="61" t="s">
        <v>212</v>
      </c>
      <c r="G26" s="61" t="s">
        <v>14</v>
      </c>
      <c r="H26" s="42">
        <v>5</v>
      </c>
      <c r="I26" s="523"/>
      <c r="J26" s="523">
        <f t="shared" si="1"/>
        <v>0</v>
      </c>
      <c r="K26" s="44">
        <v>0.08</v>
      </c>
      <c r="L26" s="43">
        <f t="shared" si="0"/>
        <v>0</v>
      </c>
    </row>
    <row r="27" spans="1:12" ht="24">
      <c r="A27" s="40">
        <f t="shared" si="2"/>
        <v>22</v>
      </c>
      <c r="B27" s="99"/>
      <c r="C27" s="61" t="s">
        <v>1515</v>
      </c>
      <c r="D27" s="61" t="s">
        <v>943</v>
      </c>
      <c r="E27" s="61" t="s">
        <v>93</v>
      </c>
      <c r="F27" s="61" t="s">
        <v>610</v>
      </c>
      <c r="G27" s="61" t="s">
        <v>682</v>
      </c>
      <c r="H27" s="42">
        <v>1</v>
      </c>
      <c r="I27" s="523"/>
      <c r="J27" s="523">
        <f t="shared" si="1"/>
        <v>0</v>
      </c>
      <c r="K27" s="44">
        <v>0.08</v>
      </c>
      <c r="L27" s="43">
        <f t="shared" si="0"/>
        <v>0</v>
      </c>
    </row>
    <row r="28" spans="1:12" ht="24">
      <c r="A28" s="40">
        <f t="shared" si="2"/>
        <v>23</v>
      </c>
      <c r="B28" s="99"/>
      <c r="C28" s="61" t="s">
        <v>1516</v>
      </c>
      <c r="D28" s="61" t="s">
        <v>943</v>
      </c>
      <c r="E28" s="61" t="s">
        <v>8</v>
      </c>
      <c r="F28" s="61" t="s">
        <v>15</v>
      </c>
      <c r="G28" s="61" t="s">
        <v>19</v>
      </c>
      <c r="H28" s="42">
        <v>1</v>
      </c>
      <c r="I28" s="523"/>
      <c r="J28" s="523">
        <f t="shared" si="1"/>
        <v>0</v>
      </c>
      <c r="K28" s="44">
        <v>0.08</v>
      </c>
      <c r="L28" s="43">
        <f t="shared" si="0"/>
        <v>0</v>
      </c>
    </row>
    <row r="29" spans="1:12">
      <c r="A29" s="40">
        <f t="shared" si="2"/>
        <v>24</v>
      </c>
      <c r="B29" s="99"/>
      <c r="C29" s="61" t="s">
        <v>944</v>
      </c>
      <c r="D29" s="61" t="s">
        <v>945</v>
      </c>
      <c r="E29" s="61" t="s">
        <v>76</v>
      </c>
      <c r="F29" s="61" t="s">
        <v>728</v>
      </c>
      <c r="G29" s="61" t="s">
        <v>933</v>
      </c>
      <c r="H29" s="42">
        <v>1</v>
      </c>
      <c r="I29" s="523"/>
      <c r="J29" s="523">
        <f t="shared" si="1"/>
        <v>0</v>
      </c>
      <c r="K29" s="44">
        <v>0.08</v>
      </c>
      <c r="L29" s="43">
        <f t="shared" si="0"/>
        <v>0</v>
      </c>
    </row>
    <row r="30" spans="1:12" ht="24">
      <c r="A30" s="40">
        <f t="shared" si="2"/>
        <v>25</v>
      </c>
      <c r="B30" s="99"/>
      <c r="C30" s="61" t="s">
        <v>946</v>
      </c>
      <c r="D30" s="61" t="s">
        <v>947</v>
      </c>
      <c r="E30" s="61" t="s">
        <v>948</v>
      </c>
      <c r="F30" s="61" t="s">
        <v>949</v>
      </c>
      <c r="G30" s="61" t="s">
        <v>950</v>
      </c>
      <c r="H30" s="42">
        <v>160</v>
      </c>
      <c r="I30" s="523"/>
      <c r="J30" s="523">
        <f t="shared" si="1"/>
        <v>0</v>
      </c>
      <c r="K30" s="44">
        <v>0.08</v>
      </c>
      <c r="L30" s="43">
        <f t="shared" si="0"/>
        <v>0</v>
      </c>
    </row>
    <row r="31" spans="1:12" ht="48">
      <c r="A31" s="40">
        <f t="shared" si="2"/>
        <v>26</v>
      </c>
      <c r="B31" s="99"/>
      <c r="C31" s="61" t="s">
        <v>951</v>
      </c>
      <c r="D31" s="61" t="s">
        <v>952</v>
      </c>
      <c r="E31" s="61" t="s">
        <v>8</v>
      </c>
      <c r="F31" s="61" t="s">
        <v>953</v>
      </c>
      <c r="G31" s="61" t="s">
        <v>50</v>
      </c>
      <c r="H31" s="42">
        <v>25</v>
      </c>
      <c r="I31" s="523"/>
      <c r="J31" s="523">
        <f t="shared" si="1"/>
        <v>0</v>
      </c>
      <c r="K31" s="44">
        <v>0.08</v>
      </c>
      <c r="L31" s="43">
        <f t="shared" si="0"/>
        <v>0</v>
      </c>
    </row>
    <row r="32" spans="1:12">
      <c r="A32" s="40">
        <f t="shared" si="2"/>
        <v>27</v>
      </c>
      <c r="B32" s="99"/>
      <c r="C32" s="61" t="s">
        <v>954</v>
      </c>
      <c r="D32" s="61" t="s">
        <v>955</v>
      </c>
      <c r="E32" s="61" t="s">
        <v>8</v>
      </c>
      <c r="F32" s="61" t="s">
        <v>26</v>
      </c>
      <c r="G32" s="61" t="s">
        <v>40</v>
      </c>
      <c r="H32" s="42">
        <v>1</v>
      </c>
      <c r="I32" s="523"/>
      <c r="J32" s="523">
        <f t="shared" si="1"/>
        <v>0</v>
      </c>
      <c r="K32" s="44">
        <v>0.08</v>
      </c>
      <c r="L32" s="43">
        <f t="shared" si="0"/>
        <v>0</v>
      </c>
    </row>
    <row r="33" spans="1:12" ht="24">
      <c r="A33" s="40">
        <f t="shared" si="2"/>
        <v>28</v>
      </c>
      <c r="B33" s="99"/>
      <c r="C33" s="40" t="s">
        <v>1517</v>
      </c>
      <c r="D33" s="40" t="s">
        <v>956</v>
      </c>
      <c r="E33" s="40" t="s">
        <v>107</v>
      </c>
      <c r="F33" s="40" t="s">
        <v>49</v>
      </c>
      <c r="G33" s="40" t="s">
        <v>19</v>
      </c>
      <c r="H33" s="42">
        <v>30</v>
      </c>
      <c r="I33" s="523"/>
      <c r="J33" s="523">
        <f t="shared" si="1"/>
        <v>0</v>
      </c>
      <c r="K33" s="44">
        <v>0.08</v>
      </c>
      <c r="L33" s="43">
        <f t="shared" si="0"/>
        <v>0</v>
      </c>
    </row>
    <row r="34" spans="1:12" ht="24">
      <c r="A34" s="40">
        <f t="shared" si="2"/>
        <v>29</v>
      </c>
      <c r="B34" s="99"/>
      <c r="C34" s="61" t="s">
        <v>1518</v>
      </c>
      <c r="D34" s="61" t="s">
        <v>957</v>
      </c>
      <c r="E34" s="61" t="s">
        <v>8</v>
      </c>
      <c r="F34" s="61" t="s">
        <v>15</v>
      </c>
      <c r="G34" s="61" t="s">
        <v>74</v>
      </c>
      <c r="H34" s="42">
        <v>60</v>
      </c>
      <c r="I34" s="523"/>
      <c r="J34" s="523">
        <f t="shared" si="1"/>
        <v>0</v>
      </c>
      <c r="K34" s="44">
        <v>0.08</v>
      </c>
      <c r="L34" s="43">
        <f t="shared" si="0"/>
        <v>0</v>
      </c>
    </row>
    <row r="35" spans="1:12" ht="24">
      <c r="A35" s="40">
        <f t="shared" si="2"/>
        <v>30</v>
      </c>
      <c r="B35" s="99"/>
      <c r="C35" s="61" t="s">
        <v>1519</v>
      </c>
      <c r="D35" s="63" t="s">
        <v>958</v>
      </c>
      <c r="E35" s="61" t="s">
        <v>959</v>
      </c>
      <c r="F35" s="61" t="s">
        <v>639</v>
      </c>
      <c r="G35" s="61" t="s">
        <v>31</v>
      </c>
      <c r="H35" s="42">
        <v>1</v>
      </c>
      <c r="I35" s="523"/>
      <c r="J35" s="523">
        <f t="shared" si="1"/>
        <v>0</v>
      </c>
      <c r="K35" s="44">
        <v>0.08</v>
      </c>
      <c r="L35" s="43">
        <f t="shared" si="0"/>
        <v>0</v>
      </c>
    </row>
    <row r="36" spans="1:12" ht="24">
      <c r="A36" s="40">
        <f t="shared" si="2"/>
        <v>31</v>
      </c>
      <c r="B36" s="99"/>
      <c r="C36" s="61" t="s">
        <v>1520</v>
      </c>
      <c r="D36" s="63" t="s">
        <v>958</v>
      </c>
      <c r="E36" s="61" t="s">
        <v>959</v>
      </c>
      <c r="F36" s="61" t="s">
        <v>603</v>
      </c>
      <c r="G36" s="61" t="s">
        <v>960</v>
      </c>
      <c r="H36" s="42">
        <v>8</v>
      </c>
      <c r="I36" s="523"/>
      <c r="J36" s="523">
        <f t="shared" si="1"/>
        <v>0</v>
      </c>
      <c r="K36" s="44">
        <v>0.08</v>
      </c>
      <c r="L36" s="43">
        <f t="shared" si="0"/>
        <v>0</v>
      </c>
    </row>
    <row r="37" spans="1:12">
      <c r="A37" s="40">
        <f t="shared" si="2"/>
        <v>32</v>
      </c>
      <c r="B37" s="99"/>
      <c r="C37" s="61" t="s">
        <v>961</v>
      </c>
      <c r="D37" s="63" t="s">
        <v>962</v>
      </c>
      <c r="E37" s="61" t="s">
        <v>8</v>
      </c>
      <c r="F37" s="61" t="s">
        <v>100</v>
      </c>
      <c r="G37" s="61" t="s">
        <v>137</v>
      </c>
      <c r="H37" s="42">
        <v>10</v>
      </c>
      <c r="I37" s="523"/>
      <c r="J37" s="523">
        <f t="shared" si="1"/>
        <v>0</v>
      </c>
      <c r="K37" s="44">
        <v>0.08</v>
      </c>
      <c r="L37" s="43">
        <f t="shared" si="0"/>
        <v>0</v>
      </c>
    </row>
    <row r="38" spans="1:12" ht="24">
      <c r="A38" s="40">
        <f t="shared" si="2"/>
        <v>33</v>
      </c>
      <c r="B38" s="99"/>
      <c r="C38" s="40" t="s">
        <v>963</v>
      </c>
      <c r="D38" s="40" t="s">
        <v>964</v>
      </c>
      <c r="E38" s="40" t="s">
        <v>142</v>
      </c>
      <c r="F38" s="51" t="s">
        <v>413</v>
      </c>
      <c r="G38" s="51" t="s">
        <v>965</v>
      </c>
      <c r="H38" s="42">
        <v>1</v>
      </c>
      <c r="I38" s="523"/>
      <c r="J38" s="523">
        <f t="shared" si="1"/>
        <v>0</v>
      </c>
      <c r="K38" s="44">
        <v>0.08</v>
      </c>
      <c r="L38" s="43">
        <f t="shared" ref="L38:L63" si="3">J38*K38+J38</f>
        <v>0</v>
      </c>
    </row>
    <row r="39" spans="1:12" ht="48">
      <c r="A39" s="40">
        <f t="shared" si="2"/>
        <v>34</v>
      </c>
      <c r="B39" s="99"/>
      <c r="C39" s="61" t="s">
        <v>966</v>
      </c>
      <c r="D39" s="61" t="s">
        <v>967</v>
      </c>
      <c r="E39" s="61" t="s">
        <v>35</v>
      </c>
      <c r="F39" s="61" t="s">
        <v>968</v>
      </c>
      <c r="G39" s="61" t="s">
        <v>969</v>
      </c>
      <c r="H39" s="42">
        <v>15</v>
      </c>
      <c r="I39" s="523"/>
      <c r="J39" s="523">
        <f t="shared" si="1"/>
        <v>0</v>
      </c>
      <c r="K39" s="44">
        <v>0.08</v>
      </c>
      <c r="L39" s="43">
        <f t="shared" si="3"/>
        <v>0</v>
      </c>
    </row>
    <row r="40" spans="1:12" ht="36">
      <c r="A40" s="40">
        <f t="shared" si="2"/>
        <v>35</v>
      </c>
      <c r="B40" s="99"/>
      <c r="C40" s="61" t="s">
        <v>1522</v>
      </c>
      <c r="D40" s="61" t="s">
        <v>970</v>
      </c>
      <c r="E40" s="61" t="s">
        <v>971</v>
      </c>
      <c r="F40" s="61" t="s">
        <v>100</v>
      </c>
      <c r="G40" s="61" t="s">
        <v>14</v>
      </c>
      <c r="H40" s="42">
        <v>5</v>
      </c>
      <c r="I40" s="523"/>
      <c r="J40" s="523">
        <f t="shared" si="1"/>
        <v>0</v>
      </c>
      <c r="K40" s="44">
        <v>0.08</v>
      </c>
      <c r="L40" s="43">
        <f t="shared" si="3"/>
        <v>0</v>
      </c>
    </row>
    <row r="41" spans="1:12" ht="24">
      <c r="A41" s="40">
        <f t="shared" si="2"/>
        <v>36</v>
      </c>
      <c r="B41" s="99"/>
      <c r="C41" s="60" t="s">
        <v>1525</v>
      </c>
      <c r="D41" s="60" t="s">
        <v>106</v>
      </c>
      <c r="E41" s="60" t="s">
        <v>107</v>
      </c>
      <c r="F41" s="60" t="s">
        <v>15</v>
      </c>
      <c r="G41" s="60" t="s">
        <v>109</v>
      </c>
      <c r="H41" s="42">
        <v>1</v>
      </c>
      <c r="I41" s="523"/>
      <c r="J41" s="523">
        <f t="shared" si="1"/>
        <v>0</v>
      </c>
      <c r="K41" s="44">
        <v>0.08</v>
      </c>
      <c r="L41" s="43">
        <f t="shared" si="3"/>
        <v>0</v>
      </c>
    </row>
    <row r="42" spans="1:12">
      <c r="A42" s="40">
        <f t="shared" si="2"/>
        <v>37</v>
      </c>
      <c r="B42" s="99"/>
      <c r="C42" s="61" t="s">
        <v>973</v>
      </c>
      <c r="D42" s="61" t="s">
        <v>974</v>
      </c>
      <c r="E42" s="61" t="s">
        <v>8</v>
      </c>
      <c r="F42" s="61" t="s">
        <v>239</v>
      </c>
      <c r="G42" s="61" t="s">
        <v>50</v>
      </c>
      <c r="H42" s="42">
        <v>12</v>
      </c>
      <c r="I42" s="523"/>
      <c r="J42" s="523">
        <f t="shared" si="1"/>
        <v>0</v>
      </c>
      <c r="K42" s="44">
        <v>0.08</v>
      </c>
      <c r="L42" s="43">
        <f t="shared" si="3"/>
        <v>0</v>
      </c>
    </row>
    <row r="43" spans="1:12" ht="24">
      <c r="A43" s="40">
        <f t="shared" si="2"/>
        <v>38</v>
      </c>
      <c r="B43" s="99"/>
      <c r="C43" s="61" t="s">
        <v>1526</v>
      </c>
      <c r="D43" s="61" t="s">
        <v>975</v>
      </c>
      <c r="E43" s="61" t="s">
        <v>8</v>
      </c>
      <c r="F43" s="61" t="s">
        <v>976</v>
      </c>
      <c r="G43" s="61" t="s">
        <v>14</v>
      </c>
      <c r="H43" s="42">
        <v>30</v>
      </c>
      <c r="I43" s="523"/>
      <c r="J43" s="523">
        <f t="shared" si="1"/>
        <v>0</v>
      </c>
      <c r="K43" s="44">
        <v>0.08</v>
      </c>
      <c r="L43" s="43">
        <f t="shared" si="3"/>
        <v>0</v>
      </c>
    </row>
    <row r="44" spans="1:12" ht="24">
      <c r="A44" s="40">
        <f t="shared" si="2"/>
        <v>39</v>
      </c>
      <c r="B44" s="99"/>
      <c r="C44" s="60" t="s">
        <v>1527</v>
      </c>
      <c r="D44" s="60" t="s">
        <v>975</v>
      </c>
      <c r="E44" s="60" t="s">
        <v>8</v>
      </c>
      <c r="F44" s="60" t="s">
        <v>684</v>
      </c>
      <c r="G44" s="60" t="s">
        <v>19</v>
      </c>
      <c r="H44" s="42">
        <v>12</v>
      </c>
      <c r="I44" s="523"/>
      <c r="J44" s="523">
        <f t="shared" si="1"/>
        <v>0</v>
      </c>
      <c r="K44" s="44">
        <v>0.08</v>
      </c>
      <c r="L44" s="43">
        <f t="shared" si="3"/>
        <v>0</v>
      </c>
    </row>
    <row r="45" spans="1:12" ht="24">
      <c r="A45" s="40">
        <f t="shared" si="2"/>
        <v>40</v>
      </c>
      <c r="B45" s="99"/>
      <c r="C45" s="61" t="s">
        <v>1528</v>
      </c>
      <c r="D45" s="61" t="s">
        <v>975</v>
      </c>
      <c r="E45" s="61" t="s">
        <v>8</v>
      </c>
      <c r="F45" s="61" t="s">
        <v>705</v>
      </c>
      <c r="G45" s="61" t="s">
        <v>14</v>
      </c>
      <c r="H45" s="42">
        <v>5</v>
      </c>
      <c r="I45" s="523"/>
      <c r="J45" s="523">
        <f t="shared" si="1"/>
        <v>0</v>
      </c>
      <c r="K45" s="44">
        <v>0.08</v>
      </c>
      <c r="L45" s="43">
        <f t="shared" si="3"/>
        <v>0</v>
      </c>
    </row>
    <row r="46" spans="1:12" ht="36">
      <c r="A46" s="40">
        <f t="shared" si="2"/>
        <v>41</v>
      </c>
      <c r="B46" s="99"/>
      <c r="C46" s="60" t="s">
        <v>1529</v>
      </c>
      <c r="D46" s="60" t="s">
        <v>975</v>
      </c>
      <c r="E46" s="60" t="s">
        <v>978</v>
      </c>
      <c r="F46" s="60" t="s">
        <v>979</v>
      </c>
      <c r="G46" s="60" t="s">
        <v>980</v>
      </c>
      <c r="H46" s="42">
        <v>1</v>
      </c>
      <c r="I46" s="523"/>
      <c r="J46" s="523">
        <f t="shared" si="1"/>
        <v>0</v>
      </c>
      <c r="K46" s="44">
        <v>0.08</v>
      </c>
      <c r="L46" s="43">
        <f t="shared" si="3"/>
        <v>0</v>
      </c>
    </row>
    <row r="47" spans="1:12" ht="36">
      <c r="A47" s="40">
        <f t="shared" si="2"/>
        <v>42</v>
      </c>
      <c r="B47" s="99"/>
      <c r="C47" s="60" t="s">
        <v>977</v>
      </c>
      <c r="D47" s="60" t="s">
        <v>975</v>
      </c>
      <c r="E47" s="60" t="s">
        <v>978</v>
      </c>
      <c r="F47" s="60" t="s">
        <v>981</v>
      </c>
      <c r="G47" s="60" t="s">
        <v>982</v>
      </c>
      <c r="H47" s="42">
        <v>3</v>
      </c>
      <c r="I47" s="523"/>
      <c r="J47" s="523">
        <f t="shared" si="1"/>
        <v>0</v>
      </c>
      <c r="K47" s="44">
        <v>0.08</v>
      </c>
      <c r="L47" s="43">
        <f t="shared" si="3"/>
        <v>0</v>
      </c>
    </row>
    <row r="48" spans="1:12" ht="24">
      <c r="A48" s="40">
        <f t="shared" si="2"/>
        <v>43</v>
      </c>
      <c r="B48" s="99"/>
      <c r="C48" s="60" t="s">
        <v>977</v>
      </c>
      <c r="D48" s="60" t="s">
        <v>975</v>
      </c>
      <c r="E48" s="60" t="s">
        <v>978</v>
      </c>
      <c r="F48" s="60" t="s">
        <v>983</v>
      </c>
      <c r="G48" s="60" t="s">
        <v>18</v>
      </c>
      <c r="H48" s="42">
        <v>3</v>
      </c>
      <c r="I48" s="523"/>
      <c r="J48" s="523">
        <f t="shared" si="1"/>
        <v>0</v>
      </c>
      <c r="K48" s="44">
        <v>0.08</v>
      </c>
      <c r="L48" s="43">
        <f t="shared" si="3"/>
        <v>0</v>
      </c>
    </row>
    <row r="49" spans="1:12" ht="24">
      <c r="A49" s="40">
        <f t="shared" si="2"/>
        <v>44</v>
      </c>
      <c r="B49" s="99"/>
      <c r="C49" s="61" t="s">
        <v>987</v>
      </c>
      <c r="D49" s="61" t="s">
        <v>985</v>
      </c>
      <c r="E49" s="61" t="s">
        <v>988</v>
      </c>
      <c r="F49" s="64">
        <v>0.01</v>
      </c>
      <c r="G49" s="61" t="s">
        <v>600</v>
      </c>
      <c r="H49" s="42">
        <v>10</v>
      </c>
      <c r="I49" s="523"/>
      <c r="J49" s="523">
        <f t="shared" si="1"/>
        <v>0</v>
      </c>
      <c r="K49" s="44">
        <v>0.08</v>
      </c>
      <c r="L49" s="43">
        <f t="shared" si="3"/>
        <v>0</v>
      </c>
    </row>
    <row r="50" spans="1:12" ht="24">
      <c r="A50" s="40">
        <f t="shared" si="2"/>
        <v>45</v>
      </c>
      <c r="B50" s="99"/>
      <c r="C50" s="61" t="s">
        <v>984</v>
      </c>
      <c r="D50" s="61" t="s">
        <v>985</v>
      </c>
      <c r="E50" s="61" t="s">
        <v>986</v>
      </c>
      <c r="F50" s="64">
        <v>0.01</v>
      </c>
      <c r="G50" s="61" t="s">
        <v>600</v>
      </c>
      <c r="H50" s="42">
        <v>2</v>
      </c>
      <c r="I50" s="523"/>
      <c r="J50" s="523">
        <f t="shared" si="1"/>
        <v>0</v>
      </c>
      <c r="K50" s="44">
        <v>0.08</v>
      </c>
      <c r="L50" s="43">
        <f t="shared" si="3"/>
        <v>0</v>
      </c>
    </row>
    <row r="51" spans="1:12">
      <c r="A51" s="40">
        <f t="shared" si="2"/>
        <v>46</v>
      </c>
      <c r="B51" s="99"/>
      <c r="C51" s="61" t="s">
        <v>989</v>
      </c>
      <c r="D51" s="61" t="s">
        <v>990</v>
      </c>
      <c r="E51" s="61" t="s">
        <v>8</v>
      </c>
      <c r="F51" s="61" t="s">
        <v>785</v>
      </c>
      <c r="G51" s="61" t="s">
        <v>14</v>
      </c>
      <c r="H51" s="42">
        <v>1</v>
      </c>
      <c r="I51" s="523"/>
      <c r="J51" s="523">
        <f t="shared" si="1"/>
        <v>0</v>
      </c>
      <c r="K51" s="44">
        <v>0.08</v>
      </c>
      <c r="L51" s="43">
        <f t="shared" si="3"/>
        <v>0</v>
      </c>
    </row>
    <row r="52" spans="1:12">
      <c r="A52" s="40">
        <f t="shared" si="2"/>
        <v>47</v>
      </c>
      <c r="B52" s="99"/>
      <c r="C52" s="61" t="s">
        <v>991</v>
      </c>
      <c r="D52" s="61" t="s">
        <v>992</v>
      </c>
      <c r="E52" s="61" t="s">
        <v>35</v>
      </c>
      <c r="F52" s="61" t="s">
        <v>102</v>
      </c>
      <c r="G52" s="61" t="s">
        <v>30</v>
      </c>
      <c r="H52" s="42">
        <v>35</v>
      </c>
      <c r="I52" s="523"/>
      <c r="J52" s="523">
        <f t="shared" si="1"/>
        <v>0</v>
      </c>
      <c r="K52" s="44">
        <v>0.08</v>
      </c>
      <c r="L52" s="43">
        <f t="shared" si="3"/>
        <v>0</v>
      </c>
    </row>
    <row r="53" spans="1:12">
      <c r="A53" s="40">
        <f t="shared" si="2"/>
        <v>48</v>
      </c>
      <c r="B53" s="99"/>
      <c r="C53" s="63" t="s">
        <v>993</v>
      </c>
      <c r="D53" s="61" t="s">
        <v>992</v>
      </c>
      <c r="E53" s="61" t="s">
        <v>8</v>
      </c>
      <c r="F53" s="63" t="s">
        <v>140</v>
      </c>
      <c r="G53" s="63" t="s">
        <v>19</v>
      </c>
      <c r="H53" s="42">
        <v>15</v>
      </c>
      <c r="I53" s="523"/>
      <c r="J53" s="523">
        <f t="shared" si="1"/>
        <v>0</v>
      </c>
      <c r="K53" s="44">
        <v>0.08</v>
      </c>
      <c r="L53" s="43">
        <f t="shared" si="3"/>
        <v>0</v>
      </c>
    </row>
    <row r="54" spans="1:12">
      <c r="A54" s="40">
        <f t="shared" si="2"/>
        <v>49</v>
      </c>
      <c r="B54" s="99"/>
      <c r="C54" s="63" t="s">
        <v>993</v>
      </c>
      <c r="D54" s="61" t="s">
        <v>992</v>
      </c>
      <c r="E54" s="61" t="s">
        <v>8</v>
      </c>
      <c r="F54" s="63" t="s">
        <v>26</v>
      </c>
      <c r="G54" s="63" t="s">
        <v>19</v>
      </c>
      <c r="H54" s="42">
        <v>2</v>
      </c>
      <c r="I54" s="523"/>
      <c r="J54" s="523">
        <f t="shared" si="1"/>
        <v>0</v>
      </c>
      <c r="K54" s="44">
        <v>0.08</v>
      </c>
      <c r="L54" s="43">
        <f t="shared" si="3"/>
        <v>0</v>
      </c>
    </row>
    <row r="55" spans="1:12" ht="24">
      <c r="A55" s="40">
        <f t="shared" si="2"/>
        <v>50</v>
      </c>
      <c r="B55" s="99"/>
      <c r="C55" s="61" t="s">
        <v>1531</v>
      </c>
      <c r="D55" s="61" t="s">
        <v>601</v>
      </c>
      <c r="E55" s="61" t="s">
        <v>76</v>
      </c>
      <c r="F55" s="61" t="s">
        <v>994</v>
      </c>
      <c r="G55" s="61" t="s">
        <v>31</v>
      </c>
      <c r="H55" s="42">
        <v>110</v>
      </c>
      <c r="I55" s="523"/>
      <c r="J55" s="523">
        <f t="shared" si="1"/>
        <v>0</v>
      </c>
      <c r="K55" s="44">
        <v>0.08</v>
      </c>
      <c r="L55" s="43">
        <f t="shared" si="3"/>
        <v>0</v>
      </c>
    </row>
    <row r="56" spans="1:12" ht="24">
      <c r="A56" s="40">
        <f t="shared" si="2"/>
        <v>51</v>
      </c>
      <c r="B56" s="99"/>
      <c r="C56" s="65" t="s">
        <v>1532</v>
      </c>
      <c r="D56" s="66" t="s">
        <v>995</v>
      </c>
      <c r="E56" s="65" t="s">
        <v>8</v>
      </c>
      <c r="F56" s="65" t="s">
        <v>49</v>
      </c>
      <c r="G56" s="65" t="s">
        <v>14</v>
      </c>
      <c r="H56" s="42">
        <v>1</v>
      </c>
      <c r="I56" s="523"/>
      <c r="J56" s="523">
        <f t="shared" si="1"/>
        <v>0</v>
      </c>
      <c r="K56" s="44">
        <v>0.08</v>
      </c>
      <c r="L56" s="43">
        <f t="shared" si="3"/>
        <v>0</v>
      </c>
    </row>
    <row r="57" spans="1:12">
      <c r="A57" s="40">
        <f t="shared" si="2"/>
        <v>52</v>
      </c>
      <c r="B57" s="99"/>
      <c r="C57" s="67" t="s">
        <v>996</v>
      </c>
      <c r="D57" s="68" t="s">
        <v>997</v>
      </c>
      <c r="E57" s="69" t="s">
        <v>12</v>
      </c>
      <c r="F57" s="70" t="s">
        <v>514</v>
      </c>
      <c r="G57" s="69" t="s">
        <v>235</v>
      </c>
      <c r="H57" s="42">
        <v>2</v>
      </c>
      <c r="I57" s="523"/>
      <c r="J57" s="523">
        <f t="shared" si="1"/>
        <v>0</v>
      </c>
      <c r="K57" s="44">
        <v>0.08</v>
      </c>
      <c r="L57" s="43">
        <f t="shared" si="3"/>
        <v>0</v>
      </c>
    </row>
    <row r="58" spans="1:12">
      <c r="A58" s="40">
        <f t="shared" si="2"/>
        <v>53</v>
      </c>
      <c r="B58" s="99"/>
      <c r="C58" s="61" t="s">
        <v>1000</v>
      </c>
      <c r="D58" s="61" t="s">
        <v>998</v>
      </c>
      <c r="E58" s="61" t="s">
        <v>76</v>
      </c>
      <c r="F58" s="61" t="s">
        <v>15</v>
      </c>
      <c r="G58" s="61" t="s">
        <v>52</v>
      </c>
      <c r="H58" s="42">
        <v>1</v>
      </c>
      <c r="I58" s="523"/>
      <c r="J58" s="523">
        <f t="shared" si="1"/>
        <v>0</v>
      </c>
      <c r="K58" s="44">
        <v>0.08</v>
      </c>
      <c r="L58" s="43">
        <f t="shared" si="3"/>
        <v>0</v>
      </c>
    </row>
    <row r="59" spans="1:12">
      <c r="A59" s="40">
        <f t="shared" si="2"/>
        <v>54</v>
      </c>
      <c r="B59" s="99"/>
      <c r="C59" s="61" t="s">
        <v>1000</v>
      </c>
      <c r="D59" s="61" t="s">
        <v>998</v>
      </c>
      <c r="E59" s="61" t="s">
        <v>76</v>
      </c>
      <c r="F59" s="61" t="s">
        <v>117</v>
      </c>
      <c r="G59" s="61" t="s">
        <v>52</v>
      </c>
      <c r="H59" s="42">
        <v>1</v>
      </c>
      <c r="I59" s="523"/>
      <c r="J59" s="523">
        <f t="shared" si="1"/>
        <v>0</v>
      </c>
      <c r="K59" s="44">
        <v>0.08</v>
      </c>
      <c r="L59" s="43">
        <f t="shared" si="3"/>
        <v>0</v>
      </c>
    </row>
    <row r="60" spans="1:12" ht="24">
      <c r="A60" s="40">
        <f t="shared" si="2"/>
        <v>55</v>
      </c>
      <c r="B60" s="99"/>
      <c r="C60" s="61" t="s">
        <v>1533</v>
      </c>
      <c r="D60" s="61" t="s">
        <v>1001</v>
      </c>
      <c r="E60" s="61" t="s">
        <v>1002</v>
      </c>
      <c r="F60" s="61" t="s">
        <v>599</v>
      </c>
      <c r="G60" s="61" t="s">
        <v>1003</v>
      </c>
      <c r="H60" s="42">
        <v>10</v>
      </c>
      <c r="I60" s="523"/>
      <c r="J60" s="523">
        <f t="shared" si="1"/>
        <v>0</v>
      </c>
      <c r="K60" s="44">
        <v>0.08</v>
      </c>
      <c r="L60" s="43">
        <f t="shared" si="3"/>
        <v>0</v>
      </c>
    </row>
    <row r="61" spans="1:12" ht="24">
      <c r="A61" s="40">
        <f t="shared" si="2"/>
        <v>56</v>
      </c>
      <c r="B61" s="99"/>
      <c r="C61" s="61" t="s">
        <v>1534</v>
      </c>
      <c r="D61" s="61" t="s">
        <v>1001</v>
      </c>
      <c r="E61" s="61" t="s">
        <v>1004</v>
      </c>
      <c r="F61" s="61" t="s">
        <v>599</v>
      </c>
      <c r="G61" s="61" t="s">
        <v>1005</v>
      </c>
      <c r="H61" s="42">
        <v>1</v>
      </c>
      <c r="I61" s="523"/>
      <c r="J61" s="523">
        <f t="shared" si="1"/>
        <v>0</v>
      </c>
      <c r="K61" s="44">
        <v>0.08</v>
      </c>
      <c r="L61" s="43">
        <f t="shared" si="3"/>
        <v>0</v>
      </c>
    </row>
    <row r="62" spans="1:12" ht="24">
      <c r="A62" s="40">
        <f t="shared" si="2"/>
        <v>57</v>
      </c>
      <c r="B62" s="99"/>
      <c r="C62" s="51" t="s">
        <v>1535</v>
      </c>
      <c r="D62" s="51" t="s">
        <v>1006</v>
      </c>
      <c r="E62" s="51" t="s">
        <v>1007</v>
      </c>
      <c r="F62" s="71" t="s">
        <v>239</v>
      </c>
      <c r="G62" s="51" t="s">
        <v>50</v>
      </c>
      <c r="H62" s="42">
        <v>1</v>
      </c>
      <c r="I62" s="523"/>
      <c r="J62" s="523">
        <f t="shared" si="1"/>
        <v>0</v>
      </c>
      <c r="K62" s="44">
        <v>0.08</v>
      </c>
      <c r="L62" s="43">
        <f t="shared" si="3"/>
        <v>0</v>
      </c>
    </row>
    <row r="63" spans="1:12" ht="24">
      <c r="A63" s="40">
        <f t="shared" si="2"/>
        <v>58</v>
      </c>
      <c r="B63" s="99"/>
      <c r="C63" s="51" t="s">
        <v>1536</v>
      </c>
      <c r="D63" s="51" t="s">
        <v>1006</v>
      </c>
      <c r="E63" s="51" t="s">
        <v>1007</v>
      </c>
      <c r="F63" s="71" t="s">
        <v>100</v>
      </c>
      <c r="G63" s="51" t="s">
        <v>61</v>
      </c>
      <c r="H63" s="42">
        <v>1</v>
      </c>
      <c r="I63" s="523"/>
      <c r="J63" s="523">
        <f t="shared" si="1"/>
        <v>0</v>
      </c>
      <c r="K63" s="44">
        <v>0.08</v>
      </c>
      <c r="L63" s="43">
        <f t="shared" si="3"/>
        <v>0</v>
      </c>
    </row>
    <row r="64" spans="1:12" ht="12.75">
      <c r="A64" s="194" t="s">
        <v>150</v>
      </c>
      <c r="B64" s="194" t="s">
        <v>150</v>
      </c>
      <c r="C64" s="257" t="s">
        <v>150</v>
      </c>
      <c r="D64" s="257" t="s">
        <v>151</v>
      </c>
      <c r="E64" s="407" t="s">
        <v>150</v>
      </c>
      <c r="F64" s="194" t="s">
        <v>150</v>
      </c>
      <c r="G64" s="194" t="s">
        <v>150</v>
      </c>
      <c r="H64" s="194" t="s">
        <v>150</v>
      </c>
      <c r="I64" s="197"/>
      <c r="J64" s="197">
        <f>(SUM(J6:J63))</f>
        <v>0</v>
      </c>
      <c r="K64" s="194" t="s">
        <v>150</v>
      </c>
      <c r="L64" s="43">
        <f>SUM(L6:L63)</f>
        <v>0</v>
      </c>
    </row>
    <row r="65" spans="1:12">
      <c r="L65" s="470"/>
    </row>
    <row r="66" spans="1:12" s="28" customFormat="1" ht="12.75">
      <c r="A66" s="25"/>
      <c r="B66" s="26"/>
      <c r="C66" s="204" t="s">
        <v>319</v>
      </c>
      <c r="D66" s="220"/>
      <c r="E66" s="22"/>
      <c r="G66" s="25"/>
      <c r="H66" s="30"/>
      <c r="I66" s="20"/>
      <c r="J66" s="526"/>
      <c r="K66" s="25"/>
      <c r="L66" s="25"/>
    </row>
    <row r="67" spans="1:12" s="28" customFormat="1" ht="12.75">
      <c r="A67" s="25"/>
      <c r="B67" s="26"/>
      <c r="C67" s="127" t="s">
        <v>445</v>
      </c>
      <c r="D67" s="220"/>
      <c r="E67" s="22"/>
      <c r="G67" s="25"/>
      <c r="H67" s="30"/>
      <c r="I67" s="20"/>
      <c r="J67" s="526"/>
      <c r="K67" s="25"/>
      <c r="L67" s="25"/>
    </row>
    <row r="68" spans="1:12" s="28" customFormat="1" ht="12.75">
      <c r="A68" s="25"/>
      <c r="B68" s="26"/>
      <c r="C68" s="127" t="s">
        <v>320</v>
      </c>
      <c r="D68" s="220"/>
      <c r="E68" s="22"/>
      <c r="G68" s="25"/>
      <c r="H68" s="30"/>
      <c r="I68" s="20"/>
      <c r="J68" s="526"/>
      <c r="K68" s="25"/>
      <c r="L68" s="25"/>
    </row>
    <row r="69" spans="1:12" s="28" customFormat="1" ht="12.75">
      <c r="A69" s="25"/>
      <c r="B69" s="26"/>
      <c r="C69" s="127" t="s">
        <v>321</v>
      </c>
      <c r="D69" s="220"/>
      <c r="E69" s="22"/>
      <c r="G69" s="25"/>
      <c r="H69" s="30"/>
      <c r="I69" s="20"/>
      <c r="J69" s="526"/>
      <c r="K69" s="25"/>
      <c r="L69" s="25"/>
    </row>
    <row r="70" spans="1:12" s="28" customFormat="1" ht="12.75">
      <c r="A70" s="25"/>
      <c r="B70" s="26"/>
      <c r="C70" s="127" t="s">
        <v>655</v>
      </c>
      <c r="D70" s="220"/>
      <c r="E70" s="22"/>
      <c r="G70" s="25"/>
      <c r="H70" s="30"/>
      <c r="I70" s="20"/>
      <c r="J70" s="526"/>
      <c r="K70" s="25"/>
      <c r="L70" s="25"/>
    </row>
    <row r="71" spans="1:12" s="28" customFormat="1" ht="15" customHeight="1">
      <c r="A71" s="25"/>
      <c r="B71" s="26"/>
      <c r="C71" s="126" t="s">
        <v>606</v>
      </c>
      <c r="D71" s="220"/>
      <c r="E71" s="24"/>
      <c r="G71" s="25"/>
      <c r="H71" s="30"/>
      <c r="I71" s="20"/>
      <c r="J71" s="526"/>
      <c r="K71" s="25"/>
      <c r="L71" s="25"/>
    </row>
    <row r="72" spans="1:12" s="28" customFormat="1" ht="22.15" customHeight="1">
      <c r="A72" s="25"/>
      <c r="B72" s="26"/>
      <c r="C72" s="126" t="s">
        <v>1347</v>
      </c>
      <c r="D72" s="262"/>
      <c r="E72" s="24"/>
      <c r="G72" s="25"/>
      <c r="H72" s="30"/>
      <c r="I72" s="20"/>
      <c r="J72" s="526"/>
      <c r="K72" s="25"/>
      <c r="L72" s="25"/>
    </row>
    <row r="73" spans="1:12" s="28" customFormat="1" ht="12.75">
      <c r="A73" s="25"/>
      <c r="B73" s="26"/>
      <c r="C73" s="127" t="s">
        <v>1348</v>
      </c>
      <c r="D73" s="262"/>
      <c r="E73" s="22"/>
      <c r="G73" s="25"/>
      <c r="H73" s="30"/>
      <c r="I73" s="20"/>
      <c r="J73" s="526"/>
      <c r="K73" s="25"/>
      <c r="L73" s="25"/>
    </row>
    <row r="74" spans="1:12" s="28" customFormat="1" ht="12.75">
      <c r="A74" s="25"/>
      <c r="B74" s="26"/>
      <c r="C74" s="204" t="s">
        <v>1349</v>
      </c>
      <c r="D74" s="220"/>
      <c r="E74" s="22"/>
      <c r="G74" s="25"/>
      <c r="H74" s="30"/>
      <c r="I74" s="20"/>
      <c r="J74" s="526"/>
      <c r="K74" s="25"/>
      <c r="L74" s="25"/>
    </row>
    <row r="75" spans="1:12" s="28" customFormat="1" ht="12.75">
      <c r="A75" s="25"/>
      <c r="B75" s="26"/>
      <c r="C75" s="204"/>
      <c r="D75" s="220"/>
      <c r="E75" s="22"/>
      <c r="G75" s="25"/>
      <c r="H75" s="30"/>
      <c r="I75" s="20"/>
      <c r="J75" s="526"/>
      <c r="K75" s="25"/>
      <c r="L75" s="25"/>
    </row>
    <row r="76" spans="1:12" s="28" customFormat="1" ht="12.75">
      <c r="A76" s="25"/>
      <c r="B76" s="26"/>
      <c r="C76" s="205"/>
      <c r="D76" s="206"/>
      <c r="E76" s="22"/>
      <c r="G76" s="25"/>
      <c r="H76" s="30"/>
      <c r="I76" s="20"/>
      <c r="J76" s="526"/>
      <c r="K76" s="25"/>
      <c r="L76" s="25"/>
    </row>
    <row r="77" spans="1:12" s="28" customFormat="1" ht="12.75">
      <c r="A77" s="25"/>
      <c r="B77" s="26"/>
      <c r="C77" s="205"/>
      <c r="D77" s="206"/>
      <c r="E77" s="22"/>
      <c r="G77" s="25"/>
      <c r="H77" s="30"/>
      <c r="I77" s="20"/>
      <c r="J77" s="526"/>
      <c r="K77" s="25"/>
      <c r="L77" s="25"/>
    </row>
    <row r="78" spans="1:12" s="28" customFormat="1" ht="12.75">
      <c r="A78" s="25"/>
      <c r="B78" s="26"/>
      <c r="C78" s="205"/>
      <c r="D78" s="206"/>
      <c r="E78" s="22"/>
      <c r="G78" s="25"/>
      <c r="H78" s="30"/>
      <c r="I78" s="20"/>
      <c r="J78" s="526"/>
      <c r="K78" s="25"/>
      <c r="L78" s="25"/>
    </row>
    <row r="79" spans="1:12" s="28" customFormat="1" ht="12.75">
      <c r="A79" s="25"/>
      <c r="B79" s="26"/>
      <c r="C79" s="205"/>
      <c r="D79" s="206"/>
      <c r="E79" s="22"/>
      <c r="G79" s="25"/>
      <c r="H79" s="30"/>
      <c r="I79" s="20"/>
      <c r="J79" s="526"/>
      <c r="K79" s="25"/>
      <c r="L79" s="25"/>
    </row>
    <row r="80" spans="1:12" s="28" customFormat="1" ht="12.75">
      <c r="A80" s="25"/>
      <c r="B80" s="26"/>
      <c r="C80" s="205"/>
      <c r="D80" s="207"/>
      <c r="E80" s="25"/>
      <c r="G80" s="25"/>
      <c r="H80" s="30"/>
      <c r="I80" s="20"/>
      <c r="J80" s="526"/>
      <c r="K80" s="25"/>
      <c r="L80" s="25"/>
    </row>
  </sheetData>
  <sortState xmlns:xlrd2="http://schemas.microsoft.com/office/spreadsheetml/2017/richdata2" ref="A6:L63">
    <sortCondition ref="A6:A63"/>
  </sortState>
  <conditionalFormatting sqref="H65:H1048576 H5:H63">
    <cfRule type="cellIs" dxfId="135" priority="7" operator="lessThan">
      <formula>0</formula>
    </cfRule>
    <cfRule type="cellIs" dxfId="134" priority="8" operator="lessThan">
      <formula>0</formula>
    </cfRule>
  </conditionalFormatting>
  <conditionalFormatting sqref="H64">
    <cfRule type="cellIs" dxfId="133" priority="1" operator="lessThan">
      <formula>0</formula>
    </cfRule>
    <cfRule type="cellIs" dxfId="132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6" firstPageNumber="0" fitToHeight="0" orientation="landscape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E84E5-7339-4919-94B9-898A3504E27A}">
  <sheetPr>
    <tabColor theme="3" tint="0.59999389629810485"/>
    <pageSetUpPr fitToPage="1"/>
  </sheetPr>
  <dimension ref="A1:L68"/>
  <sheetViews>
    <sheetView topLeftCell="A58" zoomScale="99" zoomScaleNormal="99" workbookViewId="0">
      <selection activeCell="A64" sqref="A64:XFD70"/>
    </sheetView>
  </sheetViews>
  <sheetFormatPr defaultColWidth="22.140625" defaultRowHeight="12"/>
  <cols>
    <col min="1" max="1" width="5.28515625" style="25" customWidth="1"/>
    <col min="2" max="2" width="9.140625" style="26" customWidth="1"/>
    <col min="3" max="3" width="15.85546875" style="25" customWidth="1"/>
    <col min="4" max="4" width="19.28515625" style="22" customWidth="1"/>
    <col min="5" max="5" width="12.140625" style="25" customWidth="1"/>
    <col min="6" max="6" width="9.85546875" style="28" customWidth="1"/>
    <col min="7" max="7" width="9.28515625" style="25" customWidth="1"/>
    <col min="8" max="8" width="9.85546875" style="30" customWidth="1"/>
    <col min="9" max="9" width="10.42578125" style="20" customWidth="1"/>
    <col min="10" max="10" width="10.28515625" style="25" customWidth="1"/>
    <col min="11" max="11" width="9.140625" style="25" customWidth="1"/>
    <col min="12" max="12" width="13.28515625" style="25" customWidth="1"/>
    <col min="13" max="16384" width="22.140625" style="8"/>
  </cols>
  <sheetData>
    <row r="1" spans="1:12" ht="12.75">
      <c r="A1" s="29"/>
      <c r="B1" s="9" t="s">
        <v>607</v>
      </c>
      <c r="C1" s="229" t="str">
        <f ca="1">MID(CELL("nazwa_pliku",C1),FIND("]",CELL("nazwa_pliku",C1),1)+1,100)</f>
        <v>8</v>
      </c>
      <c r="D1" s="25"/>
      <c r="J1" s="160" t="s">
        <v>518</v>
      </c>
    </row>
    <row r="2" spans="1:12" ht="15" customHeight="1"/>
    <row r="3" spans="1:12" ht="12.75">
      <c r="A3" s="19"/>
      <c r="B3" s="20"/>
      <c r="C3" s="21"/>
      <c r="D3" s="160"/>
      <c r="E3" s="21"/>
      <c r="F3" s="22"/>
      <c r="G3" s="23"/>
      <c r="H3" s="23"/>
      <c r="J3" s="21"/>
      <c r="K3" s="21"/>
      <c r="L3" s="21"/>
    </row>
    <row r="4" spans="1:12">
      <c r="A4" s="21"/>
      <c r="B4" s="20"/>
      <c r="C4" s="21"/>
      <c r="E4" s="21"/>
      <c r="F4" s="22"/>
      <c r="G4" s="21"/>
      <c r="H4" s="23"/>
      <c r="J4" s="21"/>
      <c r="K4" s="21"/>
      <c r="L4" s="21"/>
    </row>
    <row r="5" spans="1:12" s="9" customFormat="1" ht="89.25">
      <c r="A5" s="36" t="s">
        <v>152</v>
      </c>
      <c r="B5" s="247" t="s">
        <v>1596</v>
      </c>
      <c r="C5" s="37" t="s">
        <v>0</v>
      </c>
      <c r="D5" s="36" t="s">
        <v>1</v>
      </c>
      <c r="E5" s="38" t="s">
        <v>2</v>
      </c>
      <c r="F5" s="36" t="s">
        <v>3</v>
      </c>
      <c r="G5" s="96" t="s">
        <v>1173</v>
      </c>
      <c r="H5" s="97" t="s">
        <v>1174</v>
      </c>
      <c r="I5" s="39" t="s">
        <v>4</v>
      </c>
      <c r="J5" s="39" t="s">
        <v>5</v>
      </c>
      <c r="K5" s="36" t="s">
        <v>608</v>
      </c>
      <c r="L5" s="39" t="s">
        <v>609</v>
      </c>
    </row>
    <row r="6" spans="1:12" ht="36">
      <c r="A6" s="40">
        <v>1</v>
      </c>
      <c r="B6" s="99"/>
      <c r="C6" s="61" t="s">
        <v>1682</v>
      </c>
      <c r="D6" s="61" t="s">
        <v>1008</v>
      </c>
      <c r="E6" s="61" t="s">
        <v>8</v>
      </c>
      <c r="F6" s="61" t="s">
        <v>239</v>
      </c>
      <c r="G6" s="61" t="s">
        <v>1652</v>
      </c>
      <c r="H6" s="42">
        <v>160</v>
      </c>
      <c r="I6" s="43"/>
      <c r="J6" s="43">
        <f t="shared" ref="J6:J51" si="0">I6*H6</f>
        <v>0</v>
      </c>
      <c r="K6" s="44">
        <v>0.08</v>
      </c>
      <c r="L6" s="43">
        <f t="shared" ref="L6:L51" si="1">J6*K6+J6</f>
        <v>0</v>
      </c>
    </row>
    <row r="7" spans="1:12" ht="36">
      <c r="A7" s="40">
        <f>A6+1</f>
        <v>2</v>
      </c>
      <c r="B7" s="99"/>
      <c r="C7" s="61" t="s">
        <v>1538</v>
      </c>
      <c r="D7" s="61" t="s">
        <v>1008</v>
      </c>
      <c r="E7" s="61" t="s">
        <v>8</v>
      </c>
      <c r="F7" s="61" t="s">
        <v>100</v>
      </c>
      <c r="G7" s="61" t="s">
        <v>52</v>
      </c>
      <c r="H7" s="112">
        <v>70</v>
      </c>
      <c r="I7" s="43"/>
      <c r="J7" s="43">
        <f t="shared" si="0"/>
        <v>0</v>
      </c>
      <c r="K7" s="44">
        <v>0.08</v>
      </c>
      <c r="L7" s="43">
        <f t="shared" si="1"/>
        <v>0</v>
      </c>
    </row>
    <row r="8" spans="1:12">
      <c r="A8" s="40">
        <f t="shared" ref="A8:A51" si="2">A7+1</f>
        <v>3</v>
      </c>
      <c r="B8" s="99"/>
      <c r="C8" s="61" t="s">
        <v>1012</v>
      </c>
      <c r="D8" s="61" t="s">
        <v>1009</v>
      </c>
      <c r="E8" s="61" t="s">
        <v>8</v>
      </c>
      <c r="F8" s="61" t="s">
        <v>239</v>
      </c>
      <c r="G8" s="61" t="s">
        <v>635</v>
      </c>
      <c r="H8" s="42">
        <v>60</v>
      </c>
      <c r="I8" s="43"/>
      <c r="J8" s="43">
        <f t="shared" si="0"/>
        <v>0</v>
      </c>
      <c r="K8" s="44">
        <v>0.08</v>
      </c>
      <c r="L8" s="43">
        <f t="shared" si="1"/>
        <v>0</v>
      </c>
    </row>
    <row r="9" spans="1:12" ht="24">
      <c r="A9" s="40">
        <f t="shared" si="2"/>
        <v>4</v>
      </c>
      <c r="B9" s="99"/>
      <c r="C9" s="61" t="s">
        <v>1009</v>
      </c>
      <c r="D9" s="61" t="s">
        <v>1009</v>
      </c>
      <c r="E9" s="61" t="s">
        <v>89</v>
      </c>
      <c r="F9" s="61" t="s">
        <v>1010</v>
      </c>
      <c r="G9" s="61" t="s">
        <v>1011</v>
      </c>
      <c r="H9" s="42">
        <v>2</v>
      </c>
      <c r="I9" s="43"/>
      <c r="J9" s="43">
        <f t="shared" si="0"/>
        <v>0</v>
      </c>
      <c r="K9" s="44">
        <v>0.08</v>
      </c>
      <c r="L9" s="43">
        <f t="shared" si="1"/>
        <v>0</v>
      </c>
    </row>
    <row r="10" spans="1:12" ht="36">
      <c r="A10" s="40">
        <f t="shared" si="2"/>
        <v>5</v>
      </c>
      <c r="B10" s="99"/>
      <c r="C10" s="65" t="s">
        <v>1539</v>
      </c>
      <c r="D10" s="65" t="s">
        <v>1014</v>
      </c>
      <c r="E10" s="65" t="s">
        <v>35</v>
      </c>
      <c r="F10" s="65" t="s">
        <v>179</v>
      </c>
      <c r="G10" s="65" t="s">
        <v>31</v>
      </c>
      <c r="H10" s="42">
        <v>180</v>
      </c>
      <c r="I10" s="43"/>
      <c r="J10" s="43">
        <f t="shared" si="0"/>
        <v>0</v>
      </c>
      <c r="K10" s="44">
        <v>0.08</v>
      </c>
      <c r="L10" s="43">
        <f t="shared" si="1"/>
        <v>0</v>
      </c>
    </row>
    <row r="11" spans="1:12">
      <c r="A11" s="40">
        <f t="shared" si="2"/>
        <v>6</v>
      </c>
      <c r="B11" s="99"/>
      <c r="C11" s="61" t="s">
        <v>1015</v>
      </c>
      <c r="D11" s="61" t="s">
        <v>1016</v>
      </c>
      <c r="E11" s="61" t="s">
        <v>8</v>
      </c>
      <c r="F11" s="61" t="s">
        <v>15</v>
      </c>
      <c r="G11" s="61" t="s">
        <v>14</v>
      </c>
      <c r="H11" s="42">
        <v>15</v>
      </c>
      <c r="I11" s="43"/>
      <c r="J11" s="43">
        <f t="shared" si="0"/>
        <v>0</v>
      </c>
      <c r="K11" s="44">
        <v>0.08</v>
      </c>
      <c r="L11" s="43">
        <f t="shared" si="1"/>
        <v>0</v>
      </c>
    </row>
    <row r="12" spans="1:12">
      <c r="A12" s="40">
        <f t="shared" si="2"/>
        <v>7</v>
      </c>
      <c r="B12" s="99"/>
      <c r="C12" s="61" t="s">
        <v>1015</v>
      </c>
      <c r="D12" s="61" t="s">
        <v>1016</v>
      </c>
      <c r="E12" s="61" t="s">
        <v>8</v>
      </c>
      <c r="F12" s="61" t="s">
        <v>20</v>
      </c>
      <c r="G12" s="61" t="s">
        <v>14</v>
      </c>
      <c r="H12" s="42">
        <v>25</v>
      </c>
      <c r="I12" s="43"/>
      <c r="J12" s="43">
        <f t="shared" si="0"/>
        <v>0</v>
      </c>
      <c r="K12" s="44">
        <v>0.08</v>
      </c>
      <c r="L12" s="43">
        <f t="shared" si="1"/>
        <v>0</v>
      </c>
    </row>
    <row r="13" spans="1:12" ht="36">
      <c r="A13" s="40">
        <f t="shared" si="2"/>
        <v>8</v>
      </c>
      <c r="B13" s="99"/>
      <c r="C13" s="61" t="s">
        <v>112</v>
      </c>
      <c r="D13" s="61" t="s">
        <v>113</v>
      </c>
      <c r="E13" s="61" t="s">
        <v>394</v>
      </c>
      <c r="F13" s="61" t="s">
        <v>1018</v>
      </c>
      <c r="G13" s="61" t="s">
        <v>1019</v>
      </c>
      <c r="H13" s="42">
        <v>2</v>
      </c>
      <c r="I13" s="43"/>
      <c r="J13" s="43">
        <f t="shared" si="0"/>
        <v>0</v>
      </c>
      <c r="K13" s="44">
        <v>0.08</v>
      </c>
      <c r="L13" s="43">
        <f t="shared" si="1"/>
        <v>0</v>
      </c>
    </row>
    <row r="14" spans="1:12" ht="24">
      <c r="A14" s="40">
        <f t="shared" si="2"/>
        <v>9</v>
      </c>
      <c r="B14" s="99"/>
      <c r="C14" s="61" t="s">
        <v>112</v>
      </c>
      <c r="D14" s="61" t="s">
        <v>113</v>
      </c>
      <c r="E14" s="61" t="s">
        <v>41</v>
      </c>
      <c r="F14" s="61" t="s">
        <v>1017</v>
      </c>
      <c r="G14" s="61" t="s">
        <v>635</v>
      </c>
      <c r="H14" s="42">
        <v>2</v>
      </c>
      <c r="I14" s="43"/>
      <c r="J14" s="43">
        <f t="shared" si="0"/>
        <v>0</v>
      </c>
      <c r="K14" s="44">
        <v>0.08</v>
      </c>
      <c r="L14" s="43">
        <f t="shared" si="1"/>
        <v>0</v>
      </c>
    </row>
    <row r="15" spans="1:12" ht="24">
      <c r="A15" s="40">
        <f t="shared" si="2"/>
        <v>10</v>
      </c>
      <c r="B15" s="99"/>
      <c r="C15" s="63" t="s">
        <v>1025</v>
      </c>
      <c r="D15" s="63" t="s">
        <v>1026</v>
      </c>
      <c r="E15" s="63" t="s">
        <v>1027</v>
      </c>
      <c r="F15" s="72">
        <v>1E-4</v>
      </c>
      <c r="G15" s="72" t="s">
        <v>103</v>
      </c>
      <c r="H15" s="42">
        <v>50</v>
      </c>
      <c r="I15" s="43"/>
      <c r="J15" s="43">
        <f t="shared" si="0"/>
        <v>0</v>
      </c>
      <c r="K15" s="44">
        <v>0.08</v>
      </c>
      <c r="L15" s="43">
        <f t="shared" si="1"/>
        <v>0</v>
      </c>
    </row>
    <row r="16" spans="1:12" ht="36">
      <c r="A16" s="40">
        <f t="shared" si="2"/>
        <v>11</v>
      </c>
      <c r="B16" s="99"/>
      <c r="C16" s="63" t="s">
        <v>1540</v>
      </c>
      <c r="D16" s="63" t="s">
        <v>1026</v>
      </c>
      <c r="E16" s="63" t="s">
        <v>1028</v>
      </c>
      <c r="F16" s="73">
        <v>2.5000000000000001E-4</v>
      </c>
      <c r="G16" s="72" t="s">
        <v>175</v>
      </c>
      <c r="H16" s="42">
        <v>10</v>
      </c>
      <c r="I16" s="43"/>
      <c r="J16" s="43">
        <f t="shared" si="0"/>
        <v>0</v>
      </c>
      <c r="K16" s="44">
        <v>0.08</v>
      </c>
      <c r="L16" s="43">
        <f t="shared" si="1"/>
        <v>0</v>
      </c>
    </row>
    <row r="17" spans="1:12" ht="36">
      <c r="A17" s="40">
        <f t="shared" si="2"/>
        <v>12</v>
      </c>
      <c r="B17" s="99"/>
      <c r="C17" s="63" t="s">
        <v>1541</v>
      </c>
      <c r="D17" s="63" t="s">
        <v>1026</v>
      </c>
      <c r="E17" s="63" t="s">
        <v>1028</v>
      </c>
      <c r="F17" s="72">
        <v>5.0000000000000001E-4</v>
      </c>
      <c r="G17" s="72" t="s">
        <v>175</v>
      </c>
      <c r="H17" s="42">
        <v>10</v>
      </c>
      <c r="I17" s="43"/>
      <c r="J17" s="43">
        <f t="shared" si="0"/>
        <v>0</v>
      </c>
      <c r="K17" s="44">
        <v>0.08</v>
      </c>
      <c r="L17" s="43">
        <f t="shared" si="1"/>
        <v>0</v>
      </c>
    </row>
    <row r="18" spans="1:12" ht="48">
      <c r="A18" s="40">
        <f t="shared" si="2"/>
        <v>13</v>
      </c>
      <c r="B18" s="99"/>
      <c r="C18" s="61" t="s">
        <v>1683</v>
      </c>
      <c r="D18" s="61" t="s">
        <v>1029</v>
      </c>
      <c r="E18" s="61" t="s">
        <v>1681</v>
      </c>
      <c r="F18" s="61" t="s">
        <v>1030</v>
      </c>
      <c r="G18" s="61" t="s">
        <v>31</v>
      </c>
      <c r="H18" s="42">
        <v>160</v>
      </c>
      <c r="I18" s="43"/>
      <c r="J18" s="43">
        <f t="shared" si="0"/>
        <v>0</v>
      </c>
      <c r="K18" s="44">
        <v>0.08</v>
      </c>
      <c r="L18" s="43">
        <f t="shared" si="1"/>
        <v>0</v>
      </c>
    </row>
    <row r="19" spans="1:12">
      <c r="A19" s="40">
        <f t="shared" si="2"/>
        <v>14</v>
      </c>
      <c r="B19" s="99"/>
      <c r="C19" s="61" t="s">
        <v>1033</v>
      </c>
      <c r="D19" s="61" t="s">
        <v>1034</v>
      </c>
      <c r="E19" s="61" t="s">
        <v>29</v>
      </c>
      <c r="F19" s="61" t="s">
        <v>400</v>
      </c>
      <c r="G19" s="61" t="s">
        <v>31</v>
      </c>
      <c r="H19" s="42">
        <v>2</v>
      </c>
      <c r="I19" s="43"/>
      <c r="J19" s="43">
        <f t="shared" si="0"/>
        <v>0</v>
      </c>
      <c r="K19" s="44">
        <v>0.08</v>
      </c>
      <c r="L19" s="43">
        <f t="shared" si="1"/>
        <v>0</v>
      </c>
    </row>
    <row r="20" spans="1:12">
      <c r="A20" s="40">
        <f t="shared" si="2"/>
        <v>15</v>
      </c>
      <c r="B20" s="99"/>
      <c r="C20" s="61" t="s">
        <v>1033</v>
      </c>
      <c r="D20" s="61" t="s">
        <v>1034</v>
      </c>
      <c r="E20" s="61" t="s">
        <v>29</v>
      </c>
      <c r="F20" s="61" t="s">
        <v>1035</v>
      </c>
      <c r="G20" s="61" t="s">
        <v>31</v>
      </c>
      <c r="H20" s="42">
        <v>2</v>
      </c>
      <c r="I20" s="43"/>
      <c r="J20" s="43">
        <f t="shared" si="0"/>
        <v>0</v>
      </c>
      <c r="K20" s="44">
        <v>0.08</v>
      </c>
      <c r="L20" s="43">
        <f t="shared" si="1"/>
        <v>0</v>
      </c>
    </row>
    <row r="21" spans="1:12">
      <c r="A21" s="40">
        <f t="shared" si="2"/>
        <v>16</v>
      </c>
      <c r="B21" s="99"/>
      <c r="C21" s="61" t="s">
        <v>1033</v>
      </c>
      <c r="D21" s="61" t="s">
        <v>1034</v>
      </c>
      <c r="E21" s="61" t="s">
        <v>29</v>
      </c>
      <c r="F21" s="61" t="s">
        <v>239</v>
      </c>
      <c r="G21" s="61" t="s">
        <v>31</v>
      </c>
      <c r="H21" s="42">
        <v>2</v>
      </c>
      <c r="I21" s="43"/>
      <c r="J21" s="43">
        <f t="shared" si="0"/>
        <v>0</v>
      </c>
      <c r="K21" s="44">
        <v>0.08</v>
      </c>
      <c r="L21" s="43">
        <f t="shared" si="1"/>
        <v>0</v>
      </c>
    </row>
    <row r="22" spans="1:12">
      <c r="A22" s="40">
        <f t="shared" si="2"/>
        <v>17</v>
      </c>
      <c r="B22" s="99"/>
      <c r="C22" s="61" t="s">
        <v>1033</v>
      </c>
      <c r="D22" s="61" t="s">
        <v>1034</v>
      </c>
      <c r="E22" s="61" t="s">
        <v>29</v>
      </c>
      <c r="F22" s="61" t="s">
        <v>100</v>
      </c>
      <c r="G22" s="61" t="s">
        <v>31</v>
      </c>
      <c r="H22" s="42">
        <v>2</v>
      </c>
      <c r="I22" s="43"/>
      <c r="J22" s="43">
        <f t="shared" si="0"/>
        <v>0</v>
      </c>
      <c r="K22" s="44">
        <v>0.08</v>
      </c>
      <c r="L22" s="43">
        <f t="shared" si="1"/>
        <v>0</v>
      </c>
    </row>
    <row r="23" spans="1:12" ht="36">
      <c r="A23" s="40">
        <f t="shared" si="2"/>
        <v>18</v>
      </c>
      <c r="B23" s="99"/>
      <c r="C23" s="61" t="s">
        <v>1033</v>
      </c>
      <c r="D23" s="61" t="s">
        <v>1034</v>
      </c>
      <c r="E23" s="61" t="s">
        <v>93</v>
      </c>
      <c r="F23" s="61" t="s">
        <v>1036</v>
      </c>
      <c r="G23" s="61" t="s">
        <v>631</v>
      </c>
      <c r="H23" s="42">
        <v>35</v>
      </c>
      <c r="I23" s="43"/>
      <c r="J23" s="43">
        <f t="shared" si="0"/>
        <v>0</v>
      </c>
      <c r="K23" s="44">
        <v>0.08</v>
      </c>
      <c r="L23" s="43">
        <f t="shared" si="1"/>
        <v>0</v>
      </c>
    </row>
    <row r="24" spans="1:12">
      <c r="A24" s="40">
        <f t="shared" si="2"/>
        <v>19</v>
      </c>
      <c r="B24" s="99"/>
      <c r="C24" s="61" t="s">
        <v>1033</v>
      </c>
      <c r="D24" s="61" t="s">
        <v>1034</v>
      </c>
      <c r="E24" s="61" t="s">
        <v>8</v>
      </c>
      <c r="F24" s="61" t="s">
        <v>100</v>
      </c>
      <c r="G24" s="61" t="s">
        <v>1684</v>
      </c>
      <c r="H24" s="42">
        <v>300</v>
      </c>
      <c r="I24" s="43"/>
      <c r="J24" s="43">
        <f t="shared" si="0"/>
        <v>0</v>
      </c>
      <c r="K24" s="44">
        <v>0.08</v>
      </c>
      <c r="L24" s="43">
        <f t="shared" si="1"/>
        <v>0</v>
      </c>
    </row>
    <row r="25" spans="1:12">
      <c r="A25" s="40">
        <f t="shared" si="2"/>
        <v>20</v>
      </c>
      <c r="B25" s="99"/>
      <c r="C25" s="62" t="s">
        <v>1037</v>
      </c>
      <c r="D25" s="62" t="s">
        <v>1038</v>
      </c>
      <c r="E25" s="62" t="s">
        <v>1039</v>
      </c>
      <c r="F25" s="62"/>
      <c r="G25" s="62" t="s">
        <v>1040</v>
      </c>
      <c r="H25" s="42">
        <v>5</v>
      </c>
      <c r="I25" s="43"/>
      <c r="J25" s="43">
        <f t="shared" si="0"/>
        <v>0</v>
      </c>
      <c r="K25" s="44">
        <v>0.08</v>
      </c>
      <c r="L25" s="43">
        <f t="shared" si="1"/>
        <v>0</v>
      </c>
    </row>
    <row r="26" spans="1:12" ht="24">
      <c r="A26" s="40">
        <f t="shared" si="2"/>
        <v>21</v>
      </c>
      <c r="B26" s="99"/>
      <c r="C26" s="62" t="s">
        <v>1041</v>
      </c>
      <c r="D26" s="62" t="s">
        <v>1042</v>
      </c>
      <c r="E26" s="62" t="s">
        <v>1043</v>
      </c>
      <c r="F26" s="62"/>
      <c r="G26" s="62" t="s">
        <v>1044</v>
      </c>
      <c r="H26" s="42">
        <v>10</v>
      </c>
      <c r="I26" s="43"/>
      <c r="J26" s="43">
        <f t="shared" si="0"/>
        <v>0</v>
      </c>
      <c r="K26" s="44">
        <v>0.08</v>
      </c>
      <c r="L26" s="43">
        <f t="shared" si="1"/>
        <v>0</v>
      </c>
    </row>
    <row r="27" spans="1:12" ht="24">
      <c r="A27" s="40">
        <f t="shared" si="2"/>
        <v>22</v>
      </c>
      <c r="B27" s="99"/>
      <c r="C27" s="61" t="s">
        <v>1543</v>
      </c>
      <c r="D27" s="63" t="s">
        <v>1045</v>
      </c>
      <c r="E27" s="61" t="s">
        <v>8</v>
      </c>
      <c r="F27" s="63" t="s">
        <v>128</v>
      </c>
      <c r="G27" s="63" t="s">
        <v>774</v>
      </c>
      <c r="H27" s="42">
        <v>2</v>
      </c>
      <c r="I27" s="43"/>
      <c r="J27" s="43">
        <f t="shared" si="0"/>
        <v>0</v>
      </c>
      <c r="K27" s="44">
        <v>0.08</v>
      </c>
      <c r="L27" s="43">
        <f t="shared" si="1"/>
        <v>0</v>
      </c>
    </row>
    <row r="28" spans="1:12" ht="24">
      <c r="A28" s="40">
        <f t="shared" si="2"/>
        <v>23</v>
      </c>
      <c r="B28" s="99"/>
      <c r="C28" s="61" t="s">
        <v>1544</v>
      </c>
      <c r="D28" s="63" t="s">
        <v>1045</v>
      </c>
      <c r="E28" s="61" t="s">
        <v>8</v>
      </c>
      <c r="F28" s="61" t="s">
        <v>611</v>
      </c>
      <c r="G28" s="61" t="s">
        <v>14</v>
      </c>
      <c r="H28" s="42">
        <v>6</v>
      </c>
      <c r="I28" s="43"/>
      <c r="J28" s="43">
        <f t="shared" si="0"/>
        <v>0</v>
      </c>
      <c r="K28" s="44">
        <v>0.08</v>
      </c>
      <c r="L28" s="43">
        <f t="shared" si="1"/>
        <v>0</v>
      </c>
    </row>
    <row r="29" spans="1:12">
      <c r="A29" s="40">
        <f t="shared" si="2"/>
        <v>24</v>
      </c>
      <c r="B29" s="99"/>
      <c r="C29" s="61" t="s">
        <v>1046</v>
      </c>
      <c r="D29" s="61" t="s">
        <v>1047</v>
      </c>
      <c r="E29" s="61" t="s">
        <v>29</v>
      </c>
      <c r="F29" s="61" t="s">
        <v>49</v>
      </c>
      <c r="G29" s="61" t="s">
        <v>31</v>
      </c>
      <c r="H29" s="42">
        <v>2</v>
      </c>
      <c r="I29" s="43"/>
      <c r="J29" s="43">
        <f t="shared" si="0"/>
        <v>0</v>
      </c>
      <c r="K29" s="44">
        <v>0.08</v>
      </c>
      <c r="L29" s="43">
        <f t="shared" si="1"/>
        <v>0</v>
      </c>
    </row>
    <row r="30" spans="1:12">
      <c r="A30" s="40">
        <f t="shared" si="2"/>
        <v>25</v>
      </c>
      <c r="B30" s="99"/>
      <c r="C30" s="61" t="s">
        <v>1046</v>
      </c>
      <c r="D30" s="61" t="s">
        <v>1047</v>
      </c>
      <c r="E30" s="61" t="s">
        <v>76</v>
      </c>
      <c r="F30" s="61" t="s">
        <v>49</v>
      </c>
      <c r="G30" s="61" t="s">
        <v>999</v>
      </c>
      <c r="H30" s="42">
        <v>2</v>
      </c>
      <c r="I30" s="43"/>
      <c r="J30" s="43">
        <f t="shared" si="0"/>
        <v>0</v>
      </c>
      <c r="K30" s="44">
        <v>0.08</v>
      </c>
      <c r="L30" s="43">
        <f t="shared" si="1"/>
        <v>0</v>
      </c>
    </row>
    <row r="31" spans="1:12" ht="24">
      <c r="A31" s="40">
        <f t="shared" si="2"/>
        <v>26</v>
      </c>
      <c r="B31" s="99"/>
      <c r="C31" s="61" t="s">
        <v>1048</v>
      </c>
      <c r="D31" s="61" t="s">
        <v>1049</v>
      </c>
      <c r="E31" s="61" t="s">
        <v>8</v>
      </c>
      <c r="F31" s="61" t="s">
        <v>1050</v>
      </c>
      <c r="G31" s="61" t="s">
        <v>1051</v>
      </c>
      <c r="H31" s="42">
        <v>6</v>
      </c>
      <c r="I31" s="43"/>
      <c r="J31" s="43">
        <f t="shared" si="0"/>
        <v>0</v>
      </c>
      <c r="K31" s="44">
        <v>0.08</v>
      </c>
      <c r="L31" s="43">
        <f t="shared" si="1"/>
        <v>0</v>
      </c>
    </row>
    <row r="32" spans="1:12" ht="24">
      <c r="A32" s="40">
        <f t="shared" si="2"/>
        <v>27</v>
      </c>
      <c r="B32" s="99"/>
      <c r="C32" s="61" t="s">
        <v>1052</v>
      </c>
      <c r="D32" s="61" t="s">
        <v>1053</v>
      </c>
      <c r="E32" s="61" t="s">
        <v>35</v>
      </c>
      <c r="F32" s="61" t="s">
        <v>57</v>
      </c>
      <c r="G32" s="61" t="s">
        <v>30</v>
      </c>
      <c r="H32" s="42">
        <v>2</v>
      </c>
      <c r="I32" s="43"/>
      <c r="J32" s="43">
        <f t="shared" si="0"/>
        <v>0</v>
      </c>
      <c r="K32" s="44">
        <v>0.08</v>
      </c>
      <c r="L32" s="43">
        <f t="shared" si="1"/>
        <v>0</v>
      </c>
    </row>
    <row r="33" spans="1:12">
      <c r="A33" s="40">
        <f t="shared" si="2"/>
        <v>28</v>
      </c>
      <c r="B33" s="99"/>
      <c r="C33" s="61" t="s">
        <v>1545</v>
      </c>
      <c r="D33" s="61" t="s">
        <v>1054</v>
      </c>
      <c r="E33" s="61" t="s">
        <v>104</v>
      </c>
      <c r="F33" s="61" t="s">
        <v>161</v>
      </c>
      <c r="G33" s="61" t="s">
        <v>50</v>
      </c>
      <c r="H33" s="42">
        <v>40</v>
      </c>
      <c r="I33" s="43"/>
      <c r="J33" s="43">
        <f t="shared" si="0"/>
        <v>0</v>
      </c>
      <c r="K33" s="44">
        <v>0.08</v>
      </c>
      <c r="L33" s="43">
        <f t="shared" si="1"/>
        <v>0</v>
      </c>
    </row>
    <row r="34" spans="1:12" ht="24">
      <c r="A34" s="40">
        <f t="shared" si="2"/>
        <v>29</v>
      </c>
      <c r="B34" s="99"/>
      <c r="C34" s="61" t="s">
        <v>1055</v>
      </c>
      <c r="D34" s="61" t="s">
        <v>260</v>
      </c>
      <c r="E34" s="61" t="s">
        <v>35</v>
      </c>
      <c r="F34" s="61" t="s">
        <v>1056</v>
      </c>
      <c r="G34" s="61" t="s">
        <v>30</v>
      </c>
      <c r="H34" s="42">
        <v>140</v>
      </c>
      <c r="I34" s="43"/>
      <c r="J34" s="43">
        <f t="shared" si="0"/>
        <v>0</v>
      </c>
      <c r="K34" s="44">
        <v>0.08</v>
      </c>
      <c r="L34" s="43">
        <f t="shared" si="1"/>
        <v>0</v>
      </c>
    </row>
    <row r="35" spans="1:12" ht="24">
      <c r="A35" s="40">
        <f t="shared" si="2"/>
        <v>30</v>
      </c>
      <c r="B35" s="99"/>
      <c r="C35" s="61" t="s">
        <v>1057</v>
      </c>
      <c r="D35" s="61" t="s">
        <v>262</v>
      </c>
      <c r="E35" s="61" t="s">
        <v>1058</v>
      </c>
      <c r="F35" s="61" t="s">
        <v>1059</v>
      </c>
      <c r="G35" s="61" t="s">
        <v>631</v>
      </c>
      <c r="H35" s="42">
        <v>40</v>
      </c>
      <c r="I35" s="43"/>
      <c r="J35" s="43">
        <f t="shared" si="0"/>
        <v>0</v>
      </c>
      <c r="K35" s="44">
        <v>0.08</v>
      </c>
      <c r="L35" s="43">
        <f t="shared" si="1"/>
        <v>0</v>
      </c>
    </row>
    <row r="36" spans="1:12" ht="24">
      <c r="A36" s="40">
        <f t="shared" si="2"/>
        <v>31</v>
      </c>
      <c r="B36" s="99"/>
      <c r="C36" s="61" t="s">
        <v>1685</v>
      </c>
      <c r="D36" s="61" t="s">
        <v>1060</v>
      </c>
      <c r="E36" s="61" t="s">
        <v>104</v>
      </c>
      <c r="F36" s="61" t="s">
        <v>1061</v>
      </c>
      <c r="G36" s="61" t="s">
        <v>137</v>
      </c>
      <c r="H36" s="112">
        <v>120</v>
      </c>
      <c r="I36" s="43"/>
      <c r="J36" s="43">
        <f t="shared" si="0"/>
        <v>0</v>
      </c>
      <c r="K36" s="44">
        <v>0.08</v>
      </c>
      <c r="L36" s="43">
        <f t="shared" si="1"/>
        <v>0</v>
      </c>
    </row>
    <row r="37" spans="1:12">
      <c r="A37" s="40">
        <f t="shared" si="2"/>
        <v>32</v>
      </c>
      <c r="B37" s="99"/>
      <c r="C37" s="61" t="s">
        <v>1062</v>
      </c>
      <c r="D37" s="61" t="s">
        <v>1060</v>
      </c>
      <c r="E37" s="61" t="s">
        <v>8</v>
      </c>
      <c r="F37" s="61" t="s">
        <v>1063</v>
      </c>
      <c r="G37" s="61" t="s">
        <v>14</v>
      </c>
      <c r="H37" s="42">
        <v>200</v>
      </c>
      <c r="I37" s="43"/>
      <c r="J37" s="43">
        <f t="shared" si="0"/>
        <v>0</v>
      </c>
      <c r="K37" s="44">
        <v>0.08</v>
      </c>
      <c r="L37" s="43">
        <f t="shared" si="1"/>
        <v>0</v>
      </c>
    </row>
    <row r="38" spans="1:12" ht="24">
      <c r="A38" s="40">
        <f t="shared" si="2"/>
        <v>33</v>
      </c>
      <c r="B38" s="99"/>
      <c r="C38" s="61" t="s">
        <v>1065</v>
      </c>
      <c r="D38" s="61" t="s">
        <v>1060</v>
      </c>
      <c r="E38" s="61" t="s">
        <v>93</v>
      </c>
      <c r="F38" s="61" t="s">
        <v>1066</v>
      </c>
      <c r="G38" s="61" t="s">
        <v>631</v>
      </c>
      <c r="H38" s="112">
        <v>15</v>
      </c>
      <c r="I38" s="43"/>
      <c r="J38" s="43">
        <f t="shared" si="0"/>
        <v>0</v>
      </c>
      <c r="K38" s="44">
        <v>0.08</v>
      </c>
      <c r="L38" s="43">
        <f t="shared" si="1"/>
        <v>0</v>
      </c>
    </row>
    <row r="39" spans="1:12">
      <c r="A39" s="40">
        <f t="shared" si="2"/>
        <v>34</v>
      </c>
      <c r="B39" s="109"/>
      <c r="C39" s="79" t="s">
        <v>1067</v>
      </c>
      <c r="D39" s="40" t="s">
        <v>1068</v>
      </c>
      <c r="E39" s="87" t="s">
        <v>8</v>
      </c>
      <c r="F39" s="40" t="s">
        <v>212</v>
      </c>
      <c r="G39" s="40" t="s">
        <v>52</v>
      </c>
      <c r="H39" s="93">
        <v>45</v>
      </c>
      <c r="I39" s="43"/>
      <c r="J39" s="43">
        <f t="shared" si="0"/>
        <v>0</v>
      </c>
      <c r="K39" s="44">
        <v>0.08</v>
      </c>
      <c r="L39" s="43">
        <f t="shared" si="1"/>
        <v>0</v>
      </c>
    </row>
    <row r="40" spans="1:12">
      <c r="A40" s="40">
        <f t="shared" si="2"/>
        <v>35</v>
      </c>
      <c r="B40" s="99"/>
      <c r="C40" s="81" t="s">
        <v>1069</v>
      </c>
      <c r="D40" s="60" t="s">
        <v>1070</v>
      </c>
      <c r="E40" s="88" t="s">
        <v>8</v>
      </c>
      <c r="F40" s="60" t="s">
        <v>1071</v>
      </c>
      <c r="G40" s="60" t="s">
        <v>52</v>
      </c>
      <c r="H40" s="93">
        <v>12</v>
      </c>
      <c r="I40" s="43"/>
      <c r="J40" s="43">
        <f t="shared" si="0"/>
        <v>0</v>
      </c>
      <c r="K40" s="44">
        <v>0.08</v>
      </c>
      <c r="L40" s="43">
        <f t="shared" si="1"/>
        <v>0</v>
      </c>
    </row>
    <row r="41" spans="1:12">
      <c r="A41" s="40">
        <f t="shared" si="2"/>
        <v>36</v>
      </c>
      <c r="B41" s="110"/>
      <c r="C41" s="79" t="s">
        <v>1069</v>
      </c>
      <c r="D41" s="61" t="s">
        <v>1070</v>
      </c>
      <c r="E41" s="41" t="s">
        <v>8</v>
      </c>
      <c r="F41" s="61" t="s">
        <v>212</v>
      </c>
      <c r="G41" s="61" t="s">
        <v>137</v>
      </c>
      <c r="H41" s="93">
        <v>25</v>
      </c>
      <c r="I41" s="43"/>
      <c r="J41" s="43">
        <f t="shared" si="0"/>
        <v>0</v>
      </c>
      <c r="K41" s="44">
        <v>0.08</v>
      </c>
      <c r="L41" s="43">
        <f t="shared" si="1"/>
        <v>0</v>
      </c>
    </row>
    <row r="42" spans="1:12">
      <c r="A42" s="40">
        <f t="shared" si="2"/>
        <v>37</v>
      </c>
      <c r="B42" s="99"/>
      <c r="C42" s="79" t="s">
        <v>1069</v>
      </c>
      <c r="D42" s="61" t="s">
        <v>1070</v>
      </c>
      <c r="E42" s="41" t="s">
        <v>8</v>
      </c>
      <c r="F42" s="61" t="s">
        <v>15</v>
      </c>
      <c r="G42" s="61" t="s">
        <v>52</v>
      </c>
      <c r="H42" s="93">
        <v>40</v>
      </c>
      <c r="I42" s="43"/>
      <c r="J42" s="43">
        <f t="shared" si="0"/>
        <v>0</v>
      </c>
      <c r="K42" s="44">
        <v>0.08</v>
      </c>
      <c r="L42" s="43">
        <f t="shared" si="1"/>
        <v>0</v>
      </c>
    </row>
    <row r="43" spans="1:12">
      <c r="A43" s="40">
        <f t="shared" si="2"/>
        <v>38</v>
      </c>
      <c r="B43" s="99"/>
      <c r="C43" s="79" t="s">
        <v>1069</v>
      </c>
      <c r="D43" s="61" t="s">
        <v>1070</v>
      </c>
      <c r="E43" s="41" t="s">
        <v>8</v>
      </c>
      <c r="F43" s="61" t="s">
        <v>20</v>
      </c>
      <c r="G43" s="61" t="s">
        <v>52</v>
      </c>
      <c r="H43" s="93">
        <v>25</v>
      </c>
      <c r="I43" s="43"/>
      <c r="J43" s="43">
        <f t="shared" si="0"/>
        <v>0</v>
      </c>
      <c r="K43" s="44">
        <v>0.08</v>
      </c>
      <c r="L43" s="43">
        <f t="shared" si="1"/>
        <v>0</v>
      </c>
    </row>
    <row r="44" spans="1:12" ht="60">
      <c r="A44" s="40">
        <f t="shared" si="2"/>
        <v>39</v>
      </c>
      <c r="B44" s="110"/>
      <c r="C44" s="79" t="s">
        <v>1072</v>
      </c>
      <c r="D44" s="63" t="s">
        <v>1073</v>
      </c>
      <c r="E44" s="41" t="s">
        <v>104</v>
      </c>
      <c r="F44" s="61"/>
      <c r="G44" s="61" t="s">
        <v>27</v>
      </c>
      <c r="H44" s="93">
        <v>150</v>
      </c>
      <c r="I44" s="43"/>
      <c r="J44" s="43">
        <f t="shared" si="0"/>
        <v>0</v>
      </c>
      <c r="K44" s="44">
        <v>0.08</v>
      </c>
      <c r="L44" s="43">
        <f t="shared" si="1"/>
        <v>0</v>
      </c>
    </row>
    <row r="45" spans="1:12">
      <c r="A45" s="40">
        <f t="shared" si="2"/>
        <v>40</v>
      </c>
      <c r="B45" s="99"/>
      <c r="C45" s="85" t="s">
        <v>126</v>
      </c>
      <c r="D45" s="40" t="s">
        <v>127</v>
      </c>
      <c r="E45" s="92" t="s">
        <v>1076</v>
      </c>
      <c r="F45" s="40" t="s">
        <v>51</v>
      </c>
      <c r="G45" s="40" t="s">
        <v>14</v>
      </c>
      <c r="H45" s="93">
        <v>2</v>
      </c>
      <c r="I45" s="43"/>
      <c r="J45" s="43">
        <f t="shared" si="0"/>
        <v>0</v>
      </c>
      <c r="K45" s="44">
        <v>0.08</v>
      </c>
      <c r="L45" s="43">
        <f t="shared" si="1"/>
        <v>0</v>
      </c>
    </row>
    <row r="46" spans="1:12" ht="24">
      <c r="A46" s="40">
        <f t="shared" si="2"/>
        <v>41</v>
      </c>
      <c r="B46" s="99"/>
      <c r="C46" s="61" t="s">
        <v>1077</v>
      </c>
      <c r="D46" s="61" t="s">
        <v>268</v>
      </c>
      <c r="E46" s="61" t="s">
        <v>35</v>
      </c>
      <c r="F46" s="61" t="s">
        <v>1078</v>
      </c>
      <c r="G46" s="61" t="s">
        <v>30</v>
      </c>
      <c r="H46" s="93">
        <v>1</v>
      </c>
      <c r="I46" s="43"/>
      <c r="J46" s="43">
        <f t="shared" si="0"/>
        <v>0</v>
      </c>
      <c r="K46" s="44">
        <v>0.08</v>
      </c>
      <c r="L46" s="43">
        <f t="shared" si="1"/>
        <v>0</v>
      </c>
    </row>
    <row r="47" spans="1:12">
      <c r="A47" s="40">
        <f t="shared" si="2"/>
        <v>42</v>
      </c>
      <c r="B47" s="99"/>
      <c r="C47" s="61" t="s">
        <v>1079</v>
      </c>
      <c r="D47" s="61" t="s">
        <v>1080</v>
      </c>
      <c r="E47" s="61" t="s">
        <v>8</v>
      </c>
      <c r="F47" s="61" t="s">
        <v>51</v>
      </c>
      <c r="G47" s="61" t="s">
        <v>455</v>
      </c>
      <c r="H47" s="93">
        <v>1</v>
      </c>
      <c r="I47" s="43"/>
      <c r="J47" s="43">
        <f t="shared" si="0"/>
        <v>0</v>
      </c>
      <c r="K47" s="44">
        <v>0.08</v>
      </c>
      <c r="L47" s="43">
        <f t="shared" si="1"/>
        <v>0</v>
      </c>
    </row>
    <row r="48" spans="1:12" ht="24">
      <c r="A48" s="40">
        <f t="shared" si="2"/>
        <v>43</v>
      </c>
      <c r="B48" s="99"/>
      <c r="C48" s="61" t="s">
        <v>1081</v>
      </c>
      <c r="D48" s="61" t="s">
        <v>1082</v>
      </c>
      <c r="E48" s="61" t="s">
        <v>35</v>
      </c>
      <c r="F48" s="61" t="s">
        <v>208</v>
      </c>
      <c r="G48" s="61" t="s">
        <v>18</v>
      </c>
      <c r="H48" s="93">
        <v>2</v>
      </c>
      <c r="I48" s="43"/>
      <c r="J48" s="43">
        <f t="shared" si="0"/>
        <v>0</v>
      </c>
      <c r="K48" s="44">
        <v>0.08</v>
      </c>
      <c r="L48" s="43">
        <f t="shared" si="1"/>
        <v>0</v>
      </c>
    </row>
    <row r="49" spans="1:12" ht="24">
      <c r="A49" s="40">
        <f t="shared" si="2"/>
        <v>44</v>
      </c>
      <c r="B49" s="99"/>
      <c r="C49" s="61" t="s">
        <v>1083</v>
      </c>
      <c r="D49" s="61" t="s">
        <v>1084</v>
      </c>
      <c r="E49" s="61" t="s">
        <v>85</v>
      </c>
      <c r="F49" s="61" t="s">
        <v>102</v>
      </c>
      <c r="G49" s="61" t="s">
        <v>1085</v>
      </c>
      <c r="H49" s="93">
        <v>1</v>
      </c>
      <c r="I49" s="43"/>
      <c r="J49" s="43">
        <f t="shared" si="0"/>
        <v>0</v>
      </c>
      <c r="K49" s="44">
        <v>0.08</v>
      </c>
      <c r="L49" s="43">
        <f t="shared" si="1"/>
        <v>0</v>
      </c>
    </row>
    <row r="50" spans="1:12">
      <c r="A50" s="40">
        <f t="shared" si="2"/>
        <v>45</v>
      </c>
      <c r="B50" s="99"/>
      <c r="C50" s="79" t="s">
        <v>1086</v>
      </c>
      <c r="D50" s="61" t="s">
        <v>1087</v>
      </c>
      <c r="E50" s="41" t="s">
        <v>8</v>
      </c>
      <c r="F50" s="61" t="s">
        <v>51</v>
      </c>
      <c r="G50" s="61" t="s">
        <v>50</v>
      </c>
      <c r="H50" s="93">
        <v>15</v>
      </c>
      <c r="I50" s="43"/>
      <c r="J50" s="43">
        <f t="shared" si="0"/>
        <v>0</v>
      </c>
      <c r="K50" s="44">
        <v>0.08</v>
      </c>
      <c r="L50" s="43">
        <f t="shared" si="1"/>
        <v>0</v>
      </c>
    </row>
    <row r="51" spans="1:12">
      <c r="A51" s="40">
        <f t="shared" si="2"/>
        <v>46</v>
      </c>
      <c r="B51" s="99"/>
      <c r="C51" s="79" t="s">
        <v>1086</v>
      </c>
      <c r="D51" s="61" t="s">
        <v>1087</v>
      </c>
      <c r="E51" s="41" t="s">
        <v>35</v>
      </c>
      <c r="F51" s="61" t="s">
        <v>763</v>
      </c>
      <c r="G51" s="61" t="s">
        <v>30</v>
      </c>
      <c r="H51" s="93">
        <v>1</v>
      </c>
      <c r="I51" s="43"/>
      <c r="J51" s="43">
        <f t="shared" si="0"/>
        <v>0</v>
      </c>
      <c r="K51" s="44">
        <v>0.08</v>
      </c>
      <c r="L51" s="43">
        <f t="shared" si="1"/>
        <v>0</v>
      </c>
    </row>
    <row r="52" spans="1:12" ht="12.75">
      <c r="A52" s="194" t="s">
        <v>150</v>
      </c>
      <c r="B52" s="194" t="s">
        <v>150</v>
      </c>
      <c r="C52" s="257" t="s">
        <v>150</v>
      </c>
      <c r="D52" s="257" t="s">
        <v>151</v>
      </c>
      <c r="E52" s="407" t="s">
        <v>150</v>
      </c>
      <c r="F52" s="194" t="s">
        <v>150</v>
      </c>
      <c r="G52" s="194" t="s">
        <v>150</v>
      </c>
      <c r="H52" s="194" t="s">
        <v>150</v>
      </c>
      <c r="I52" s="275" t="s">
        <v>150</v>
      </c>
      <c r="J52" s="275">
        <f>SUM(J6:J51)</f>
        <v>0</v>
      </c>
      <c r="K52" s="194" t="s">
        <v>150</v>
      </c>
      <c r="L52" s="275">
        <f>SUM(L6:L51)</f>
        <v>0</v>
      </c>
    </row>
    <row r="54" spans="1:12" s="28" customFormat="1" ht="12.75">
      <c r="A54" s="25"/>
      <c r="B54" s="26"/>
      <c r="C54" s="204" t="s">
        <v>319</v>
      </c>
      <c r="D54" s="220"/>
      <c r="E54" s="22"/>
      <c r="G54" s="25"/>
      <c r="H54" s="30"/>
      <c r="I54" s="20"/>
      <c r="J54" s="25"/>
      <c r="K54" s="25"/>
      <c r="L54" s="25"/>
    </row>
    <row r="55" spans="1:12" s="28" customFormat="1" ht="12.75">
      <c r="A55" s="25"/>
      <c r="B55" s="26"/>
      <c r="C55" s="127" t="s">
        <v>445</v>
      </c>
      <c r="D55" s="220"/>
      <c r="E55" s="22"/>
      <c r="G55" s="25"/>
      <c r="H55" s="30"/>
      <c r="I55" s="20"/>
      <c r="J55" s="25"/>
      <c r="K55" s="25"/>
      <c r="L55" s="25"/>
    </row>
    <row r="56" spans="1:12" s="28" customFormat="1" ht="12.75">
      <c r="A56" s="25"/>
      <c r="B56" s="26"/>
      <c r="C56" s="127" t="s">
        <v>320</v>
      </c>
      <c r="D56" s="220"/>
      <c r="E56" s="22"/>
      <c r="G56" s="25"/>
      <c r="H56" s="30"/>
      <c r="I56" s="20"/>
      <c r="J56" s="25"/>
      <c r="K56" s="25"/>
      <c r="L56" s="25"/>
    </row>
    <row r="57" spans="1:12" s="28" customFormat="1" ht="12.75">
      <c r="A57" s="25"/>
      <c r="B57" s="26"/>
      <c r="C57" s="127" t="s">
        <v>321</v>
      </c>
      <c r="D57" s="220"/>
      <c r="E57" s="22"/>
      <c r="G57" s="25"/>
      <c r="H57" s="30"/>
      <c r="I57" s="20"/>
      <c r="J57" s="25"/>
      <c r="K57" s="25"/>
      <c r="L57" s="25"/>
    </row>
    <row r="58" spans="1:12" s="28" customFormat="1" ht="12.75">
      <c r="A58" s="25"/>
      <c r="B58" s="26"/>
      <c r="C58" s="127" t="s">
        <v>655</v>
      </c>
      <c r="D58" s="220"/>
      <c r="E58" s="22"/>
      <c r="G58" s="25"/>
      <c r="H58" s="30"/>
      <c r="I58" s="20"/>
      <c r="J58" s="25"/>
      <c r="K58" s="25"/>
      <c r="L58" s="25"/>
    </row>
    <row r="59" spans="1:12" s="28" customFormat="1" ht="15" customHeight="1">
      <c r="A59" s="25"/>
      <c r="B59" s="26"/>
      <c r="C59" s="126" t="s">
        <v>606</v>
      </c>
      <c r="D59" s="220"/>
      <c r="E59" s="24"/>
      <c r="G59" s="25"/>
      <c r="H59" s="30"/>
      <c r="I59" s="20"/>
      <c r="J59" s="25"/>
      <c r="K59" s="25"/>
      <c r="L59" s="25"/>
    </row>
    <row r="60" spans="1:12" s="28" customFormat="1" ht="22.15" customHeight="1">
      <c r="A60" s="25"/>
      <c r="B60" s="26"/>
      <c r="C60" s="126" t="s">
        <v>1347</v>
      </c>
      <c r="D60" s="262"/>
      <c r="E60" s="24"/>
      <c r="G60" s="25"/>
      <c r="H60" s="30"/>
      <c r="I60" s="20"/>
      <c r="J60" s="25"/>
      <c r="K60" s="25"/>
      <c r="L60" s="25"/>
    </row>
    <row r="61" spans="1:12" s="28" customFormat="1" ht="12.75">
      <c r="A61" s="25"/>
      <c r="B61" s="26"/>
      <c r="C61" s="127" t="s">
        <v>1348</v>
      </c>
      <c r="D61" s="262"/>
      <c r="E61" s="22"/>
      <c r="G61" s="25"/>
      <c r="H61" s="30"/>
      <c r="I61" s="20"/>
      <c r="J61" s="25"/>
      <c r="K61" s="25"/>
      <c r="L61" s="25"/>
    </row>
    <row r="62" spans="1:12" s="28" customFormat="1" ht="12.75">
      <c r="A62" s="25"/>
      <c r="B62" s="26"/>
      <c r="C62" s="204" t="s">
        <v>1349</v>
      </c>
      <c r="D62" s="220"/>
      <c r="E62" s="22"/>
      <c r="G62" s="25"/>
      <c r="H62" s="30"/>
      <c r="I62" s="20"/>
      <c r="J62" s="25"/>
      <c r="K62" s="25"/>
      <c r="L62" s="25"/>
    </row>
    <row r="63" spans="1:12" s="28" customFormat="1" ht="12.75">
      <c r="A63" s="25"/>
      <c r="B63" s="26"/>
      <c r="C63" s="204"/>
      <c r="D63" s="220"/>
      <c r="E63" s="22"/>
      <c r="G63" s="25"/>
      <c r="H63" s="30"/>
      <c r="I63" s="20"/>
      <c r="J63" s="25"/>
      <c r="K63" s="25"/>
      <c r="L63" s="25"/>
    </row>
    <row r="64" spans="1:12" s="28" customFormat="1" ht="12.75">
      <c r="A64" s="25"/>
      <c r="B64" s="26"/>
      <c r="C64" s="205"/>
      <c r="D64" s="206"/>
      <c r="E64" s="22"/>
      <c r="G64" s="25"/>
      <c r="H64" s="30"/>
      <c r="I64" s="20"/>
      <c r="J64" s="25"/>
      <c r="K64" s="25"/>
      <c r="L64" s="25"/>
    </row>
    <row r="65" spans="1:12" s="28" customFormat="1" ht="12.75">
      <c r="A65" s="25"/>
      <c r="B65" s="26"/>
      <c r="C65" s="205"/>
      <c r="D65" s="206"/>
      <c r="E65" s="22"/>
      <c r="G65" s="25"/>
      <c r="H65" s="30"/>
      <c r="I65" s="20"/>
      <c r="J65" s="25"/>
      <c r="K65" s="25"/>
      <c r="L65" s="25"/>
    </row>
    <row r="66" spans="1:12" s="28" customFormat="1" ht="12.75">
      <c r="A66" s="25"/>
      <c r="B66" s="26"/>
      <c r="C66" s="205"/>
      <c r="D66" s="206"/>
      <c r="E66" s="22"/>
      <c r="G66" s="25"/>
      <c r="H66" s="30"/>
      <c r="I66" s="20"/>
      <c r="J66" s="25"/>
      <c r="K66" s="25"/>
      <c r="L66" s="25"/>
    </row>
    <row r="67" spans="1:12" s="28" customFormat="1" ht="12.75">
      <c r="A67" s="25"/>
      <c r="B67" s="26"/>
      <c r="C67" s="205"/>
      <c r="D67" s="206"/>
      <c r="E67" s="22"/>
      <c r="G67" s="25"/>
      <c r="H67" s="30"/>
      <c r="I67" s="20"/>
      <c r="J67" s="25"/>
      <c r="K67" s="25"/>
      <c r="L67" s="25"/>
    </row>
    <row r="68" spans="1:12" s="28" customFormat="1" ht="12.75">
      <c r="A68" s="25"/>
      <c r="B68" s="26"/>
      <c r="C68" s="205"/>
      <c r="D68" s="207"/>
      <c r="E68" s="25"/>
      <c r="G68" s="25"/>
      <c r="H68" s="30"/>
      <c r="I68" s="20"/>
      <c r="J68" s="25"/>
      <c r="K68" s="25"/>
      <c r="L68" s="25"/>
    </row>
  </sheetData>
  <sortState xmlns:xlrd2="http://schemas.microsoft.com/office/spreadsheetml/2017/richdata2" ref="A6:L51">
    <sortCondition ref="A6:A51"/>
  </sortState>
  <conditionalFormatting sqref="H53:H1048576 H5:H51">
    <cfRule type="cellIs" dxfId="131" priority="6" operator="lessThan">
      <formula>0</formula>
    </cfRule>
    <cfRule type="cellIs" dxfId="130" priority="7" operator="lessThan">
      <formula>0</formula>
    </cfRule>
  </conditionalFormatting>
  <conditionalFormatting sqref="H52">
    <cfRule type="cellIs" dxfId="129" priority="2" operator="lessThan">
      <formula>0</formula>
    </cfRule>
    <cfRule type="cellIs" dxfId="128" priority="3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5" firstPageNumber="0" fitToHeight="0" orientation="landscape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0362B-F9CB-4482-BC06-CDD682E89DE3}">
  <sheetPr>
    <tabColor theme="3" tint="0.59999389629810485"/>
    <pageSetUpPr fitToPage="1"/>
  </sheetPr>
  <dimension ref="A1:L73"/>
  <sheetViews>
    <sheetView topLeftCell="A58" zoomScale="99" zoomScaleNormal="99" workbookViewId="0">
      <selection activeCell="A69" sqref="A69:XFD73"/>
    </sheetView>
  </sheetViews>
  <sheetFormatPr defaultColWidth="22.140625" defaultRowHeight="12"/>
  <cols>
    <col min="1" max="1" width="5.28515625" style="25" customWidth="1"/>
    <col min="2" max="2" width="9.140625" style="26" customWidth="1"/>
    <col min="3" max="3" width="15.85546875" style="25" customWidth="1"/>
    <col min="4" max="4" width="19.28515625" style="22" customWidth="1"/>
    <col min="5" max="5" width="10.140625" style="25" customWidth="1"/>
    <col min="6" max="6" width="9.85546875" style="28" customWidth="1"/>
    <col min="7" max="7" width="9.28515625" style="25" customWidth="1"/>
    <col min="8" max="8" width="9.85546875" style="30" customWidth="1"/>
    <col min="9" max="9" width="10.42578125" style="20" customWidth="1"/>
    <col min="10" max="10" width="10.28515625" style="25" customWidth="1"/>
    <col min="11" max="11" width="9.140625" style="25" customWidth="1"/>
    <col min="12" max="12" width="13.28515625" style="25" customWidth="1"/>
    <col min="13" max="16384" width="22.140625" style="8"/>
  </cols>
  <sheetData>
    <row r="1" spans="1:12">
      <c r="A1" s="29"/>
      <c r="B1" s="9" t="s">
        <v>607</v>
      </c>
      <c r="C1" s="229" t="str">
        <f ca="1">MID(CELL("nazwa_pliku",C1),FIND("]",CELL("nazwa_pliku",C1),1)+1,100)</f>
        <v>9</v>
      </c>
      <c r="D1" s="25"/>
    </row>
    <row r="3" spans="1:12" ht="12.75">
      <c r="A3" s="19"/>
      <c r="B3" s="20"/>
      <c r="C3" s="21"/>
      <c r="D3" s="160"/>
      <c r="E3" s="21"/>
      <c r="F3" s="472"/>
      <c r="G3" s="21"/>
      <c r="H3" s="23"/>
      <c r="J3" s="21"/>
      <c r="K3" s="21"/>
      <c r="L3" s="21"/>
    </row>
    <row r="4" spans="1:12">
      <c r="A4" s="21"/>
      <c r="B4" s="20"/>
      <c r="C4" s="21"/>
      <c r="E4" s="21"/>
      <c r="F4" s="22"/>
      <c r="G4" s="21"/>
      <c r="H4" s="23"/>
      <c r="J4" s="21"/>
      <c r="K4" s="21"/>
      <c r="L4" s="21"/>
    </row>
    <row r="5" spans="1:12" s="9" customFormat="1" ht="89.25">
      <c r="A5" s="36" t="s">
        <v>152</v>
      </c>
      <c r="B5" s="247" t="s">
        <v>1596</v>
      </c>
      <c r="C5" s="37" t="s">
        <v>0</v>
      </c>
      <c r="D5" s="36" t="s">
        <v>1</v>
      </c>
      <c r="E5" s="38" t="s">
        <v>2</v>
      </c>
      <c r="F5" s="36" t="s">
        <v>3</v>
      </c>
      <c r="G5" s="96" t="s">
        <v>1173</v>
      </c>
      <c r="H5" s="97" t="s">
        <v>1174</v>
      </c>
      <c r="I5" s="39" t="s">
        <v>1658</v>
      </c>
      <c r="J5" s="39" t="s">
        <v>5</v>
      </c>
      <c r="K5" s="36" t="s">
        <v>608</v>
      </c>
      <c r="L5" s="39" t="s">
        <v>609</v>
      </c>
    </row>
    <row r="6" spans="1:12" ht="24">
      <c r="A6" s="40">
        <v>1</v>
      </c>
      <c r="B6" s="99"/>
      <c r="C6" s="79" t="s">
        <v>1546</v>
      </c>
      <c r="D6" s="61" t="s">
        <v>129</v>
      </c>
      <c r="E6" s="41" t="s">
        <v>8</v>
      </c>
      <c r="F6" s="61" t="s">
        <v>9</v>
      </c>
      <c r="G6" s="61" t="s">
        <v>27</v>
      </c>
      <c r="H6" s="93">
        <v>10</v>
      </c>
      <c r="I6" s="43"/>
      <c r="J6" s="43">
        <f t="shared" ref="J6:J56" si="0">I6*H6</f>
        <v>0</v>
      </c>
      <c r="K6" s="44">
        <v>0.08</v>
      </c>
      <c r="L6" s="43">
        <f>J6*K6+J6</f>
        <v>0</v>
      </c>
    </row>
    <row r="7" spans="1:12">
      <c r="A7" s="40">
        <f>A6+1</f>
        <v>2</v>
      </c>
      <c r="B7" s="99"/>
      <c r="C7" s="61" t="s">
        <v>1547</v>
      </c>
      <c r="D7" s="63" t="s">
        <v>130</v>
      </c>
      <c r="E7" s="61" t="s">
        <v>35</v>
      </c>
      <c r="F7" s="61" t="s">
        <v>77</v>
      </c>
      <c r="G7" s="61" t="s">
        <v>30</v>
      </c>
      <c r="H7" s="93">
        <v>1</v>
      </c>
      <c r="I7" s="43"/>
      <c r="J7" s="43">
        <f t="shared" si="0"/>
        <v>0</v>
      </c>
      <c r="K7" s="44">
        <v>0.08</v>
      </c>
      <c r="L7" s="43">
        <f t="shared" ref="L7:L56" si="1">J7*K7+J7</f>
        <v>0</v>
      </c>
    </row>
    <row r="8" spans="1:12" ht="24">
      <c r="A8" s="40">
        <f t="shared" ref="A8:A56" si="2">A7+1</f>
        <v>3</v>
      </c>
      <c r="B8" s="99"/>
      <c r="C8" s="79" t="s">
        <v>1091</v>
      </c>
      <c r="D8" s="61" t="s">
        <v>1089</v>
      </c>
      <c r="E8" s="41" t="s">
        <v>1013</v>
      </c>
      <c r="F8" s="61" t="s">
        <v>1092</v>
      </c>
      <c r="G8" s="61" t="s">
        <v>73</v>
      </c>
      <c r="H8" s="93">
        <v>12</v>
      </c>
      <c r="I8" s="43"/>
      <c r="J8" s="43">
        <f t="shared" si="0"/>
        <v>0</v>
      </c>
      <c r="K8" s="44">
        <v>0.08</v>
      </c>
      <c r="L8" s="43">
        <f t="shared" si="1"/>
        <v>0</v>
      </c>
    </row>
    <row r="9" spans="1:12" ht="24">
      <c r="A9" s="40">
        <f t="shared" si="2"/>
        <v>4</v>
      </c>
      <c r="B9" s="99"/>
      <c r="C9" s="79" t="s">
        <v>1088</v>
      </c>
      <c r="D9" s="61" t="s">
        <v>1089</v>
      </c>
      <c r="E9" s="41" t="s">
        <v>59</v>
      </c>
      <c r="F9" s="61"/>
      <c r="G9" s="61" t="s">
        <v>1090</v>
      </c>
      <c r="H9" s="93">
        <v>52</v>
      </c>
      <c r="I9" s="43"/>
      <c r="J9" s="43">
        <f t="shared" si="0"/>
        <v>0</v>
      </c>
      <c r="K9" s="44">
        <v>0.08</v>
      </c>
      <c r="L9" s="43">
        <f t="shared" si="1"/>
        <v>0</v>
      </c>
    </row>
    <row r="10" spans="1:12" ht="24">
      <c r="A10" s="40">
        <f t="shared" si="2"/>
        <v>5</v>
      </c>
      <c r="B10" s="99"/>
      <c r="C10" s="79" t="s">
        <v>1093</v>
      </c>
      <c r="D10" s="61" t="s">
        <v>1094</v>
      </c>
      <c r="E10" s="41" t="s">
        <v>104</v>
      </c>
      <c r="F10" s="61" t="s">
        <v>1095</v>
      </c>
      <c r="G10" s="61" t="s">
        <v>137</v>
      </c>
      <c r="H10" s="93">
        <v>2</v>
      </c>
      <c r="I10" s="43"/>
      <c r="J10" s="43">
        <f t="shared" si="0"/>
        <v>0</v>
      </c>
      <c r="K10" s="44">
        <v>0.08</v>
      </c>
      <c r="L10" s="43">
        <f t="shared" si="1"/>
        <v>0</v>
      </c>
    </row>
    <row r="11" spans="1:12">
      <c r="A11" s="40">
        <f t="shared" si="2"/>
        <v>6</v>
      </c>
      <c r="B11" s="99"/>
      <c r="C11" s="79" t="s">
        <v>1096</v>
      </c>
      <c r="D11" s="61" t="s">
        <v>1097</v>
      </c>
      <c r="E11" s="41" t="s">
        <v>8</v>
      </c>
      <c r="F11" s="61" t="s">
        <v>9</v>
      </c>
      <c r="G11" s="61" t="s">
        <v>74</v>
      </c>
      <c r="H11" s="93">
        <v>5</v>
      </c>
      <c r="I11" s="43"/>
      <c r="J11" s="43">
        <f t="shared" si="0"/>
        <v>0</v>
      </c>
      <c r="K11" s="44">
        <v>0.08</v>
      </c>
      <c r="L11" s="43">
        <f t="shared" si="1"/>
        <v>0</v>
      </c>
    </row>
    <row r="12" spans="1:12" ht="24">
      <c r="A12" s="40">
        <f t="shared" si="2"/>
        <v>7</v>
      </c>
      <c r="B12" s="99"/>
      <c r="C12" s="79" t="s">
        <v>1098</v>
      </c>
      <c r="D12" s="61" t="s">
        <v>134</v>
      </c>
      <c r="E12" s="41" t="s">
        <v>948</v>
      </c>
      <c r="F12" s="61" t="s">
        <v>180</v>
      </c>
      <c r="G12" s="61" t="s">
        <v>45</v>
      </c>
      <c r="H12" s="93">
        <v>2</v>
      </c>
      <c r="I12" s="43"/>
      <c r="J12" s="43">
        <f t="shared" si="0"/>
        <v>0</v>
      </c>
      <c r="K12" s="44">
        <v>0.08</v>
      </c>
      <c r="L12" s="43">
        <f t="shared" si="1"/>
        <v>0</v>
      </c>
    </row>
    <row r="13" spans="1:12">
      <c r="A13" s="40">
        <f t="shared" si="2"/>
        <v>8</v>
      </c>
      <c r="B13" s="99"/>
      <c r="C13" s="80" t="s">
        <v>133</v>
      </c>
      <c r="D13" s="61" t="s">
        <v>134</v>
      </c>
      <c r="E13" s="41" t="s">
        <v>8</v>
      </c>
      <c r="F13" s="61" t="s">
        <v>1071</v>
      </c>
      <c r="G13" s="61" t="s">
        <v>52</v>
      </c>
      <c r="H13" s="93">
        <v>2</v>
      </c>
      <c r="I13" s="43"/>
      <c r="J13" s="43">
        <f t="shared" si="0"/>
        <v>0</v>
      </c>
      <c r="K13" s="44">
        <v>0.08</v>
      </c>
      <c r="L13" s="43">
        <f t="shared" si="1"/>
        <v>0</v>
      </c>
    </row>
    <row r="14" spans="1:12" ht="36">
      <c r="A14" s="40">
        <f t="shared" si="2"/>
        <v>9</v>
      </c>
      <c r="B14" s="99"/>
      <c r="C14" s="86" t="s">
        <v>1548</v>
      </c>
      <c r="D14" s="86" t="s">
        <v>279</v>
      </c>
      <c r="E14" s="86" t="s">
        <v>828</v>
      </c>
      <c r="F14" s="86" t="s">
        <v>1102</v>
      </c>
      <c r="G14" s="86" t="s">
        <v>90</v>
      </c>
      <c r="H14" s="95">
        <v>6</v>
      </c>
      <c r="I14" s="43"/>
      <c r="J14" s="43">
        <f t="shared" si="0"/>
        <v>0</v>
      </c>
      <c r="K14" s="44">
        <v>0.08</v>
      </c>
      <c r="L14" s="43">
        <f t="shared" si="1"/>
        <v>0</v>
      </c>
    </row>
    <row r="15" spans="1:12" ht="24">
      <c r="A15" s="40">
        <f t="shared" si="2"/>
        <v>10</v>
      </c>
      <c r="B15" s="99"/>
      <c r="C15" s="86" t="s">
        <v>1549</v>
      </c>
      <c r="D15" s="86" t="s">
        <v>279</v>
      </c>
      <c r="E15" s="86" t="s">
        <v>1099</v>
      </c>
      <c r="F15" s="86" t="s">
        <v>1100</v>
      </c>
      <c r="G15" s="86" t="s">
        <v>52</v>
      </c>
      <c r="H15" s="95">
        <v>5</v>
      </c>
      <c r="I15" s="43"/>
      <c r="J15" s="43">
        <f t="shared" si="0"/>
        <v>0</v>
      </c>
      <c r="K15" s="44">
        <v>0.08</v>
      </c>
      <c r="L15" s="43">
        <f t="shared" si="1"/>
        <v>0</v>
      </c>
    </row>
    <row r="16" spans="1:12">
      <c r="A16" s="40">
        <f t="shared" si="2"/>
        <v>11</v>
      </c>
      <c r="B16" s="99"/>
      <c r="C16" s="79" t="s">
        <v>278</v>
      </c>
      <c r="D16" s="61" t="s">
        <v>279</v>
      </c>
      <c r="E16" s="41" t="s">
        <v>93</v>
      </c>
      <c r="F16" s="61" t="s">
        <v>1101</v>
      </c>
      <c r="G16" s="61" t="s">
        <v>56</v>
      </c>
      <c r="H16" s="93">
        <v>1</v>
      </c>
      <c r="I16" s="43"/>
      <c r="J16" s="43">
        <f t="shared" si="0"/>
        <v>0</v>
      </c>
      <c r="K16" s="44">
        <v>0.08</v>
      </c>
      <c r="L16" s="43">
        <f t="shared" si="1"/>
        <v>0</v>
      </c>
    </row>
    <row r="17" spans="1:12" ht="24">
      <c r="A17" s="40">
        <f t="shared" si="2"/>
        <v>12</v>
      </c>
      <c r="B17" s="99"/>
      <c r="C17" s="79" t="s">
        <v>1103</v>
      </c>
      <c r="D17" s="61" t="s">
        <v>1104</v>
      </c>
      <c r="E17" s="41" t="s">
        <v>828</v>
      </c>
      <c r="F17" s="61" t="s">
        <v>1105</v>
      </c>
      <c r="G17" s="61" t="s">
        <v>859</v>
      </c>
      <c r="H17" s="93">
        <v>1</v>
      </c>
      <c r="I17" s="43"/>
      <c r="J17" s="43">
        <f t="shared" si="0"/>
        <v>0</v>
      </c>
      <c r="K17" s="44">
        <v>0.08</v>
      </c>
      <c r="L17" s="43">
        <f t="shared" si="1"/>
        <v>0</v>
      </c>
    </row>
    <row r="18" spans="1:12" ht="24">
      <c r="A18" s="40">
        <f t="shared" si="2"/>
        <v>13</v>
      </c>
      <c r="B18" s="99"/>
      <c r="C18" s="79" t="s">
        <v>1550</v>
      </c>
      <c r="D18" s="61" t="s">
        <v>1106</v>
      </c>
      <c r="E18" s="41" t="s">
        <v>8</v>
      </c>
      <c r="F18" s="61" t="s">
        <v>51</v>
      </c>
      <c r="G18" s="61" t="s">
        <v>14</v>
      </c>
      <c r="H18" s="93">
        <v>25</v>
      </c>
      <c r="I18" s="43"/>
      <c r="J18" s="43">
        <f t="shared" si="0"/>
        <v>0</v>
      </c>
      <c r="K18" s="44">
        <v>0.08</v>
      </c>
      <c r="L18" s="43">
        <f t="shared" si="1"/>
        <v>0</v>
      </c>
    </row>
    <row r="19" spans="1:12" ht="24">
      <c r="A19" s="40">
        <f t="shared" si="2"/>
        <v>14</v>
      </c>
      <c r="B19" s="99"/>
      <c r="C19" s="471" t="s">
        <v>1551</v>
      </c>
      <c r="D19" s="74" t="s">
        <v>286</v>
      </c>
      <c r="E19" s="91" t="s">
        <v>807</v>
      </c>
      <c r="F19" s="75">
        <v>0.03</v>
      </c>
      <c r="G19" s="75" t="s">
        <v>14</v>
      </c>
      <c r="H19" s="93">
        <v>1</v>
      </c>
      <c r="I19" s="43"/>
      <c r="J19" s="43">
        <f t="shared" si="0"/>
        <v>0</v>
      </c>
      <c r="K19" s="44">
        <v>0.08</v>
      </c>
      <c r="L19" s="43">
        <f t="shared" si="1"/>
        <v>0</v>
      </c>
    </row>
    <row r="20" spans="1:12" ht="36">
      <c r="A20" s="40">
        <f t="shared" si="2"/>
        <v>15</v>
      </c>
      <c r="B20" s="99"/>
      <c r="C20" s="79" t="s">
        <v>1107</v>
      </c>
      <c r="D20" s="61" t="s">
        <v>1108</v>
      </c>
      <c r="E20" s="41" t="s">
        <v>1109</v>
      </c>
      <c r="F20" s="64">
        <v>0.2</v>
      </c>
      <c r="G20" s="61" t="s">
        <v>193</v>
      </c>
      <c r="H20" s="93">
        <v>230</v>
      </c>
      <c r="I20" s="43"/>
      <c r="J20" s="43">
        <f t="shared" si="0"/>
        <v>0</v>
      </c>
      <c r="K20" s="44">
        <v>0.08</v>
      </c>
      <c r="L20" s="43">
        <f t="shared" si="1"/>
        <v>0</v>
      </c>
    </row>
    <row r="21" spans="1:12">
      <c r="A21" s="40">
        <f t="shared" si="2"/>
        <v>16</v>
      </c>
      <c r="B21" s="99"/>
      <c r="C21" s="79" t="s">
        <v>1110</v>
      </c>
      <c r="D21" s="61" t="s">
        <v>1111</v>
      </c>
      <c r="E21" s="41" t="s">
        <v>8</v>
      </c>
      <c r="F21" s="61" t="s">
        <v>128</v>
      </c>
      <c r="G21" s="61" t="s">
        <v>137</v>
      </c>
      <c r="H21" s="93">
        <v>30</v>
      </c>
      <c r="I21" s="43"/>
      <c r="J21" s="43">
        <f t="shared" si="0"/>
        <v>0</v>
      </c>
      <c r="K21" s="44">
        <v>0.08</v>
      </c>
      <c r="L21" s="43">
        <f t="shared" si="1"/>
        <v>0</v>
      </c>
    </row>
    <row r="22" spans="1:12" ht="24">
      <c r="A22" s="40">
        <f t="shared" si="2"/>
        <v>17</v>
      </c>
      <c r="B22" s="99"/>
      <c r="C22" s="79" t="s">
        <v>1552</v>
      </c>
      <c r="D22" s="61" t="s">
        <v>1111</v>
      </c>
      <c r="E22" s="41" t="s">
        <v>8</v>
      </c>
      <c r="F22" s="61" t="s">
        <v>140</v>
      </c>
      <c r="G22" s="61" t="s">
        <v>14</v>
      </c>
      <c r="H22" s="93">
        <v>15</v>
      </c>
      <c r="I22" s="43"/>
      <c r="J22" s="43">
        <f t="shared" si="0"/>
        <v>0</v>
      </c>
      <c r="K22" s="44">
        <v>0.08</v>
      </c>
      <c r="L22" s="43">
        <f t="shared" si="1"/>
        <v>0</v>
      </c>
    </row>
    <row r="23" spans="1:12">
      <c r="A23" s="40">
        <f t="shared" si="2"/>
        <v>18</v>
      </c>
      <c r="B23" s="99"/>
      <c r="C23" s="79" t="s">
        <v>1110</v>
      </c>
      <c r="D23" s="61" t="s">
        <v>1111</v>
      </c>
      <c r="E23" s="41" t="s">
        <v>8</v>
      </c>
      <c r="F23" s="61" t="s">
        <v>26</v>
      </c>
      <c r="G23" s="61" t="s">
        <v>52</v>
      </c>
      <c r="H23" s="93">
        <v>15</v>
      </c>
      <c r="I23" s="43"/>
      <c r="J23" s="43">
        <f t="shared" si="0"/>
        <v>0</v>
      </c>
      <c r="K23" s="44">
        <v>0.08</v>
      </c>
      <c r="L23" s="43">
        <f t="shared" si="1"/>
        <v>0</v>
      </c>
    </row>
    <row r="24" spans="1:12" ht="24">
      <c r="A24" s="40">
        <f t="shared" si="2"/>
        <v>19</v>
      </c>
      <c r="B24" s="99"/>
      <c r="C24" s="79" t="s">
        <v>1553</v>
      </c>
      <c r="D24" s="61" t="s">
        <v>1112</v>
      </c>
      <c r="E24" s="41" t="s">
        <v>8</v>
      </c>
      <c r="F24" s="61" t="s">
        <v>100</v>
      </c>
      <c r="G24" s="61" t="s">
        <v>137</v>
      </c>
      <c r="H24" s="93">
        <v>35</v>
      </c>
      <c r="I24" s="43"/>
      <c r="J24" s="43">
        <f t="shared" si="0"/>
        <v>0</v>
      </c>
      <c r="K24" s="44">
        <v>0.08</v>
      </c>
      <c r="L24" s="43">
        <f t="shared" si="1"/>
        <v>0</v>
      </c>
    </row>
    <row r="25" spans="1:12">
      <c r="A25" s="40">
        <f t="shared" si="2"/>
        <v>20</v>
      </c>
      <c r="B25" s="99"/>
      <c r="C25" s="79" t="s">
        <v>1113</v>
      </c>
      <c r="D25" s="61" t="s">
        <v>1113</v>
      </c>
      <c r="E25" s="41" t="s">
        <v>1114</v>
      </c>
      <c r="F25" s="64" t="s">
        <v>51</v>
      </c>
      <c r="G25" s="61" t="s">
        <v>1115</v>
      </c>
      <c r="H25" s="93">
        <v>35</v>
      </c>
      <c r="I25" s="43"/>
      <c r="J25" s="43">
        <f t="shared" si="0"/>
        <v>0</v>
      </c>
      <c r="K25" s="44">
        <v>0.08</v>
      </c>
      <c r="L25" s="43">
        <f t="shared" si="1"/>
        <v>0</v>
      </c>
    </row>
    <row r="26" spans="1:12" ht="24">
      <c r="A26" s="40">
        <f t="shared" si="2"/>
        <v>21</v>
      </c>
      <c r="B26" s="99"/>
      <c r="C26" s="79" t="s">
        <v>1116</v>
      </c>
      <c r="D26" s="61" t="s">
        <v>1117</v>
      </c>
      <c r="E26" s="41" t="s">
        <v>35</v>
      </c>
      <c r="F26" s="61" t="s">
        <v>1118</v>
      </c>
      <c r="G26" s="61" t="s">
        <v>18</v>
      </c>
      <c r="H26" s="93">
        <v>3</v>
      </c>
      <c r="I26" s="43"/>
      <c r="J26" s="43">
        <f t="shared" si="0"/>
        <v>0</v>
      </c>
      <c r="K26" s="44">
        <v>0.08</v>
      </c>
      <c r="L26" s="43">
        <f t="shared" si="1"/>
        <v>0</v>
      </c>
    </row>
    <row r="27" spans="1:12" ht="24">
      <c r="A27" s="40">
        <f t="shared" si="2"/>
        <v>22</v>
      </c>
      <c r="B27" s="99"/>
      <c r="C27" s="79" t="s">
        <v>1554</v>
      </c>
      <c r="D27" s="61" t="s">
        <v>1119</v>
      </c>
      <c r="E27" s="41" t="s">
        <v>1120</v>
      </c>
      <c r="F27" s="61" t="s">
        <v>1121</v>
      </c>
      <c r="G27" s="61" t="s">
        <v>14</v>
      </c>
      <c r="H27" s="93">
        <v>32</v>
      </c>
      <c r="I27" s="43"/>
      <c r="J27" s="43">
        <f t="shared" si="0"/>
        <v>0</v>
      </c>
      <c r="K27" s="44">
        <v>0.08</v>
      </c>
      <c r="L27" s="43">
        <f t="shared" si="1"/>
        <v>0</v>
      </c>
    </row>
    <row r="28" spans="1:12">
      <c r="A28" s="40">
        <f t="shared" si="2"/>
        <v>23</v>
      </c>
      <c r="B28" s="99"/>
      <c r="C28" s="79" t="s">
        <v>1122</v>
      </c>
      <c r="D28" s="61" t="s">
        <v>1123</v>
      </c>
      <c r="E28" s="41" t="s">
        <v>17</v>
      </c>
      <c r="F28" s="64"/>
      <c r="G28" s="61" t="s">
        <v>1124</v>
      </c>
      <c r="H28" s="93">
        <v>2</v>
      </c>
      <c r="I28" s="43"/>
      <c r="J28" s="43">
        <f t="shared" si="0"/>
        <v>0</v>
      </c>
      <c r="K28" s="44">
        <v>0.08</v>
      </c>
      <c r="L28" s="43">
        <f t="shared" si="1"/>
        <v>0</v>
      </c>
    </row>
    <row r="29" spans="1:12">
      <c r="A29" s="40">
        <f t="shared" si="2"/>
        <v>24</v>
      </c>
      <c r="B29" s="99"/>
      <c r="C29" s="79" t="s">
        <v>1125</v>
      </c>
      <c r="D29" s="61" t="s">
        <v>1126</v>
      </c>
      <c r="E29" s="41" t="s">
        <v>35</v>
      </c>
      <c r="F29" s="61" t="s">
        <v>1127</v>
      </c>
      <c r="G29" s="61" t="s">
        <v>30</v>
      </c>
      <c r="H29" s="93">
        <v>2</v>
      </c>
      <c r="I29" s="43"/>
      <c r="J29" s="43">
        <f t="shared" si="0"/>
        <v>0</v>
      </c>
      <c r="K29" s="44">
        <v>0.08</v>
      </c>
      <c r="L29" s="43">
        <f t="shared" si="1"/>
        <v>0</v>
      </c>
    </row>
    <row r="30" spans="1:12" ht="24">
      <c r="A30" s="40">
        <f t="shared" si="2"/>
        <v>25</v>
      </c>
      <c r="B30" s="99"/>
      <c r="C30" s="79" t="s">
        <v>1131</v>
      </c>
      <c r="D30" s="61" t="s">
        <v>1132</v>
      </c>
      <c r="E30" s="41" t="s">
        <v>35</v>
      </c>
      <c r="F30" s="61" t="s">
        <v>1133</v>
      </c>
      <c r="G30" s="61" t="s">
        <v>143</v>
      </c>
      <c r="H30" s="93">
        <v>5</v>
      </c>
      <c r="I30" s="43"/>
      <c r="J30" s="43">
        <f t="shared" si="0"/>
        <v>0</v>
      </c>
      <c r="K30" s="44">
        <v>0.08</v>
      </c>
      <c r="L30" s="43">
        <f t="shared" si="1"/>
        <v>0</v>
      </c>
    </row>
    <row r="31" spans="1:12" ht="24">
      <c r="A31" s="40">
        <f t="shared" si="2"/>
        <v>26</v>
      </c>
      <c r="B31" s="99"/>
      <c r="C31" s="79" t="s">
        <v>1555</v>
      </c>
      <c r="D31" s="61" t="s">
        <v>1128</v>
      </c>
      <c r="E31" s="41" t="s">
        <v>8</v>
      </c>
      <c r="F31" s="61" t="s">
        <v>26</v>
      </c>
      <c r="G31" s="61" t="s">
        <v>14</v>
      </c>
      <c r="H31" s="93">
        <v>1</v>
      </c>
      <c r="I31" s="43"/>
      <c r="J31" s="43">
        <f t="shared" si="0"/>
        <v>0</v>
      </c>
      <c r="K31" s="44">
        <v>0.08</v>
      </c>
      <c r="L31" s="43">
        <f t="shared" si="1"/>
        <v>0</v>
      </c>
    </row>
    <row r="32" spans="1:12">
      <c r="A32" s="40">
        <f t="shared" si="2"/>
        <v>27</v>
      </c>
      <c r="B32" s="99"/>
      <c r="C32" s="79" t="s">
        <v>1129</v>
      </c>
      <c r="D32" s="61" t="s">
        <v>1128</v>
      </c>
      <c r="E32" s="41" t="s">
        <v>1130</v>
      </c>
      <c r="F32" s="61" t="s">
        <v>9</v>
      </c>
      <c r="G32" s="61" t="s">
        <v>14</v>
      </c>
      <c r="H32" s="93">
        <v>10</v>
      </c>
      <c r="I32" s="43"/>
      <c r="J32" s="43">
        <f t="shared" si="0"/>
        <v>0</v>
      </c>
      <c r="K32" s="44">
        <v>0.08</v>
      </c>
      <c r="L32" s="43">
        <f t="shared" si="1"/>
        <v>0</v>
      </c>
    </row>
    <row r="33" spans="1:12" ht="24">
      <c r="A33" s="40">
        <f t="shared" si="2"/>
        <v>28</v>
      </c>
      <c r="B33" s="99"/>
      <c r="C33" s="79" t="s">
        <v>1556</v>
      </c>
      <c r="D33" s="61" t="s">
        <v>1128</v>
      </c>
      <c r="E33" s="41" t="s">
        <v>8</v>
      </c>
      <c r="F33" s="61" t="s">
        <v>161</v>
      </c>
      <c r="G33" s="61" t="s">
        <v>50</v>
      </c>
      <c r="H33" s="93">
        <v>20</v>
      </c>
      <c r="I33" s="43"/>
      <c r="J33" s="43">
        <f t="shared" si="0"/>
        <v>0</v>
      </c>
      <c r="K33" s="44">
        <v>0.08</v>
      </c>
      <c r="L33" s="43">
        <f t="shared" si="1"/>
        <v>0</v>
      </c>
    </row>
    <row r="34" spans="1:12" ht="36">
      <c r="A34" s="40">
        <f t="shared" si="2"/>
        <v>29</v>
      </c>
      <c r="B34" s="99"/>
      <c r="C34" s="61" t="s">
        <v>1557</v>
      </c>
      <c r="D34" s="61" t="s">
        <v>1134</v>
      </c>
      <c r="E34" s="61" t="s">
        <v>35</v>
      </c>
      <c r="F34" s="61" t="s">
        <v>78</v>
      </c>
      <c r="G34" s="61" t="s">
        <v>31</v>
      </c>
      <c r="H34" s="93">
        <v>4</v>
      </c>
      <c r="I34" s="43"/>
      <c r="J34" s="43">
        <f t="shared" si="0"/>
        <v>0</v>
      </c>
      <c r="K34" s="44">
        <v>0.08</v>
      </c>
      <c r="L34" s="43">
        <f t="shared" si="1"/>
        <v>0</v>
      </c>
    </row>
    <row r="35" spans="1:12">
      <c r="A35" s="40">
        <f t="shared" si="2"/>
        <v>30</v>
      </c>
      <c r="B35" s="99"/>
      <c r="C35" s="79" t="s">
        <v>1135</v>
      </c>
      <c r="D35" s="61" t="s">
        <v>1134</v>
      </c>
      <c r="E35" s="41" t="s">
        <v>8</v>
      </c>
      <c r="F35" s="61" t="s">
        <v>1136</v>
      </c>
      <c r="G35" s="61" t="s">
        <v>50</v>
      </c>
      <c r="H35" s="93">
        <v>4</v>
      </c>
      <c r="I35" s="43"/>
      <c r="J35" s="43">
        <f t="shared" si="0"/>
        <v>0</v>
      </c>
      <c r="K35" s="44">
        <v>0.08</v>
      </c>
      <c r="L35" s="43">
        <f t="shared" si="1"/>
        <v>0</v>
      </c>
    </row>
    <row r="36" spans="1:12" ht="24">
      <c r="A36" s="40">
        <f t="shared" si="2"/>
        <v>31</v>
      </c>
      <c r="B36" s="99"/>
      <c r="C36" s="79" t="s">
        <v>1137</v>
      </c>
      <c r="D36" s="61" t="s">
        <v>1134</v>
      </c>
      <c r="E36" s="41" t="s">
        <v>8</v>
      </c>
      <c r="F36" s="61" t="s">
        <v>128</v>
      </c>
      <c r="G36" s="61" t="s">
        <v>50</v>
      </c>
      <c r="H36" s="93">
        <v>5</v>
      </c>
      <c r="I36" s="43"/>
      <c r="J36" s="43">
        <f t="shared" si="0"/>
        <v>0</v>
      </c>
      <c r="K36" s="44">
        <v>0.08</v>
      </c>
      <c r="L36" s="43">
        <f t="shared" si="1"/>
        <v>0</v>
      </c>
    </row>
    <row r="37" spans="1:12" ht="24">
      <c r="A37" s="40">
        <f t="shared" si="2"/>
        <v>32</v>
      </c>
      <c r="B37" s="99"/>
      <c r="C37" s="61" t="s">
        <v>1558</v>
      </c>
      <c r="D37" s="61" t="s">
        <v>1139</v>
      </c>
      <c r="E37" s="61" t="s">
        <v>29</v>
      </c>
      <c r="F37" s="61" t="s">
        <v>1140</v>
      </c>
      <c r="G37" s="61" t="s">
        <v>40</v>
      </c>
      <c r="H37" s="93">
        <v>25</v>
      </c>
      <c r="I37" s="43"/>
      <c r="J37" s="43">
        <f t="shared" si="0"/>
        <v>0</v>
      </c>
      <c r="K37" s="44">
        <v>0.08</v>
      </c>
      <c r="L37" s="43">
        <f t="shared" si="1"/>
        <v>0</v>
      </c>
    </row>
    <row r="38" spans="1:12">
      <c r="A38" s="40">
        <f t="shared" si="2"/>
        <v>33</v>
      </c>
      <c r="B38" s="99"/>
      <c r="C38" s="61" t="s">
        <v>1138</v>
      </c>
      <c r="D38" s="61" t="s">
        <v>1139</v>
      </c>
      <c r="E38" s="61" t="s">
        <v>8</v>
      </c>
      <c r="F38" s="61" t="s">
        <v>1140</v>
      </c>
      <c r="G38" s="61" t="s">
        <v>50</v>
      </c>
      <c r="H38" s="93">
        <v>10</v>
      </c>
      <c r="I38" s="43"/>
      <c r="J38" s="43">
        <f t="shared" si="0"/>
        <v>0</v>
      </c>
      <c r="K38" s="44">
        <v>0.08</v>
      </c>
      <c r="L38" s="43">
        <f t="shared" si="1"/>
        <v>0</v>
      </c>
    </row>
    <row r="39" spans="1:12">
      <c r="A39" s="40">
        <f t="shared" si="2"/>
        <v>34</v>
      </c>
      <c r="B39" s="99"/>
      <c r="C39" s="61" t="s">
        <v>1141</v>
      </c>
      <c r="D39" s="61" t="s">
        <v>1142</v>
      </c>
      <c r="E39" s="61" t="s">
        <v>8</v>
      </c>
      <c r="F39" s="61" t="s">
        <v>156</v>
      </c>
      <c r="G39" s="61" t="s">
        <v>14</v>
      </c>
      <c r="H39" s="93">
        <v>25</v>
      </c>
      <c r="I39" s="43"/>
      <c r="J39" s="43">
        <f t="shared" si="0"/>
        <v>0</v>
      </c>
      <c r="K39" s="44">
        <v>0.08</v>
      </c>
      <c r="L39" s="43">
        <f t="shared" si="1"/>
        <v>0</v>
      </c>
    </row>
    <row r="40" spans="1:12" ht="24">
      <c r="A40" s="40">
        <f t="shared" si="2"/>
        <v>35</v>
      </c>
      <c r="B40" s="99"/>
      <c r="C40" s="61" t="s">
        <v>1559</v>
      </c>
      <c r="D40" s="61" t="s">
        <v>1142</v>
      </c>
      <c r="E40" s="61" t="s">
        <v>104</v>
      </c>
      <c r="F40" s="61" t="s">
        <v>1143</v>
      </c>
      <c r="G40" s="61" t="s">
        <v>14</v>
      </c>
      <c r="H40" s="93">
        <v>1</v>
      </c>
      <c r="I40" s="43"/>
      <c r="J40" s="43">
        <f t="shared" si="0"/>
        <v>0</v>
      </c>
      <c r="K40" s="44">
        <v>0.08</v>
      </c>
      <c r="L40" s="43">
        <f t="shared" si="1"/>
        <v>0</v>
      </c>
    </row>
    <row r="41" spans="1:12" ht="24">
      <c r="A41" s="40">
        <f t="shared" si="2"/>
        <v>36</v>
      </c>
      <c r="B41" s="99"/>
      <c r="C41" s="61" t="s">
        <v>1560</v>
      </c>
      <c r="D41" s="61" t="s">
        <v>1144</v>
      </c>
      <c r="E41" s="61" t="s">
        <v>85</v>
      </c>
      <c r="F41" s="61" t="s">
        <v>86</v>
      </c>
      <c r="G41" s="61" t="s">
        <v>87</v>
      </c>
      <c r="H41" s="93">
        <v>1</v>
      </c>
      <c r="I41" s="43"/>
      <c r="J41" s="43">
        <f t="shared" si="0"/>
        <v>0</v>
      </c>
      <c r="K41" s="44">
        <v>0.08</v>
      </c>
      <c r="L41" s="43">
        <f t="shared" si="1"/>
        <v>0</v>
      </c>
    </row>
    <row r="42" spans="1:12">
      <c r="A42" s="40">
        <f t="shared" si="2"/>
        <v>37</v>
      </c>
      <c r="B42" s="99"/>
      <c r="C42" s="61" t="s">
        <v>1145</v>
      </c>
      <c r="D42" s="61" t="s">
        <v>139</v>
      </c>
      <c r="E42" s="61" t="s">
        <v>8</v>
      </c>
      <c r="F42" s="61" t="s">
        <v>159</v>
      </c>
      <c r="G42" s="61" t="s">
        <v>14</v>
      </c>
      <c r="H42" s="93">
        <v>1</v>
      </c>
      <c r="I42" s="43"/>
      <c r="J42" s="43">
        <f t="shared" si="0"/>
        <v>0</v>
      </c>
      <c r="K42" s="44">
        <v>0.08</v>
      </c>
      <c r="L42" s="43">
        <f t="shared" si="1"/>
        <v>0</v>
      </c>
    </row>
    <row r="43" spans="1:12" ht="24">
      <c r="A43" s="40">
        <f t="shared" si="2"/>
        <v>38</v>
      </c>
      <c r="B43" s="99"/>
      <c r="C43" s="63" t="s">
        <v>1561</v>
      </c>
      <c r="D43" s="61" t="s">
        <v>141</v>
      </c>
      <c r="E43" s="61" t="s">
        <v>8</v>
      </c>
      <c r="F43" s="61" t="s">
        <v>108</v>
      </c>
      <c r="G43" s="61" t="s">
        <v>14</v>
      </c>
      <c r="H43" s="93">
        <v>15</v>
      </c>
      <c r="I43" s="43"/>
      <c r="J43" s="43">
        <f t="shared" si="0"/>
        <v>0</v>
      </c>
      <c r="K43" s="44">
        <v>0.08</v>
      </c>
      <c r="L43" s="43">
        <f t="shared" si="1"/>
        <v>0</v>
      </c>
    </row>
    <row r="44" spans="1:12" ht="36">
      <c r="A44" s="40">
        <f t="shared" si="2"/>
        <v>39</v>
      </c>
      <c r="B44" s="99"/>
      <c r="C44" s="79" t="s">
        <v>1564</v>
      </c>
      <c r="D44" s="61" t="s">
        <v>1146</v>
      </c>
      <c r="E44" s="41" t="s">
        <v>59</v>
      </c>
      <c r="F44" s="61"/>
      <c r="G44" s="61" t="s">
        <v>633</v>
      </c>
      <c r="H44" s="93">
        <v>90</v>
      </c>
      <c r="I44" s="43"/>
      <c r="J44" s="43">
        <f t="shared" si="0"/>
        <v>0</v>
      </c>
      <c r="K44" s="44">
        <v>0.08</v>
      </c>
      <c r="L44" s="43">
        <f t="shared" si="1"/>
        <v>0</v>
      </c>
    </row>
    <row r="45" spans="1:12">
      <c r="A45" s="40">
        <f t="shared" si="2"/>
        <v>40</v>
      </c>
      <c r="B45" s="105"/>
      <c r="C45" s="98" t="s">
        <v>409</v>
      </c>
      <c r="D45" s="449" t="s">
        <v>407</v>
      </c>
      <c r="E45" s="98" t="s">
        <v>8</v>
      </c>
      <c r="F45" s="98" t="s">
        <v>100</v>
      </c>
      <c r="G45" s="98" t="s">
        <v>52</v>
      </c>
      <c r="H45" s="104">
        <v>3</v>
      </c>
      <c r="I45" s="43"/>
      <c r="J45" s="43">
        <f t="shared" si="0"/>
        <v>0</v>
      </c>
      <c r="K45" s="442">
        <v>0.08</v>
      </c>
      <c r="L45" s="43">
        <f t="shared" si="1"/>
        <v>0</v>
      </c>
    </row>
    <row r="46" spans="1:12" ht="24">
      <c r="A46" s="40">
        <f t="shared" si="2"/>
        <v>41</v>
      </c>
      <c r="B46" s="99"/>
      <c r="C46" s="79" t="s">
        <v>1147</v>
      </c>
      <c r="D46" s="61" t="s">
        <v>1148</v>
      </c>
      <c r="E46" s="41" t="s">
        <v>43</v>
      </c>
      <c r="F46" s="61" t="s">
        <v>1149</v>
      </c>
      <c r="G46" s="61" t="s">
        <v>96</v>
      </c>
      <c r="H46" s="93">
        <v>1</v>
      </c>
      <c r="I46" s="43"/>
      <c r="J46" s="43">
        <f t="shared" si="0"/>
        <v>0</v>
      </c>
      <c r="K46" s="44">
        <v>0.08</v>
      </c>
      <c r="L46" s="43">
        <f t="shared" si="1"/>
        <v>0</v>
      </c>
    </row>
    <row r="47" spans="1:12" ht="24">
      <c r="A47" s="40">
        <f t="shared" si="2"/>
        <v>42</v>
      </c>
      <c r="B47" s="99"/>
      <c r="C47" s="79" t="s">
        <v>1565</v>
      </c>
      <c r="D47" s="61" t="s">
        <v>1148</v>
      </c>
      <c r="E47" s="41" t="s">
        <v>8</v>
      </c>
      <c r="F47" s="61" t="s">
        <v>26</v>
      </c>
      <c r="G47" s="61" t="s">
        <v>14</v>
      </c>
      <c r="H47" s="93">
        <v>1</v>
      </c>
      <c r="I47" s="43"/>
      <c r="J47" s="43">
        <f t="shared" si="0"/>
        <v>0</v>
      </c>
      <c r="K47" s="44">
        <v>0.08</v>
      </c>
      <c r="L47" s="43">
        <f t="shared" si="1"/>
        <v>0</v>
      </c>
    </row>
    <row r="48" spans="1:12" ht="24">
      <c r="A48" s="40">
        <f t="shared" si="2"/>
        <v>43</v>
      </c>
      <c r="B48" s="99"/>
      <c r="C48" s="82" t="s">
        <v>1150</v>
      </c>
      <c r="D48" s="76" t="s">
        <v>1151</v>
      </c>
      <c r="E48" s="89" t="s">
        <v>85</v>
      </c>
      <c r="F48" s="76" t="s">
        <v>1152</v>
      </c>
      <c r="G48" s="76" t="s">
        <v>175</v>
      </c>
      <c r="H48" s="93">
        <v>1</v>
      </c>
      <c r="I48" s="43"/>
      <c r="J48" s="43">
        <f t="shared" si="0"/>
        <v>0</v>
      </c>
      <c r="K48" s="44">
        <v>0.08</v>
      </c>
      <c r="L48" s="43">
        <f t="shared" si="1"/>
        <v>0</v>
      </c>
    </row>
    <row r="49" spans="1:12" ht="24">
      <c r="A49" s="40">
        <f t="shared" si="2"/>
        <v>44</v>
      </c>
      <c r="B49" s="99"/>
      <c r="C49" s="79" t="s">
        <v>1154</v>
      </c>
      <c r="D49" s="63" t="s">
        <v>1153</v>
      </c>
      <c r="E49" s="41" t="s">
        <v>43</v>
      </c>
      <c r="F49" s="61" t="s">
        <v>57</v>
      </c>
      <c r="G49" s="61" t="s">
        <v>325</v>
      </c>
      <c r="H49" s="93">
        <v>1</v>
      </c>
      <c r="I49" s="43"/>
      <c r="J49" s="43">
        <f t="shared" si="0"/>
        <v>0</v>
      </c>
      <c r="K49" s="44">
        <v>0.08</v>
      </c>
      <c r="L49" s="43">
        <f t="shared" si="1"/>
        <v>0</v>
      </c>
    </row>
    <row r="50" spans="1:12" ht="24">
      <c r="A50" s="40">
        <f t="shared" si="2"/>
        <v>45</v>
      </c>
      <c r="B50" s="99"/>
      <c r="C50" s="62" t="s">
        <v>1155</v>
      </c>
      <c r="D50" s="62" t="s">
        <v>1156</v>
      </c>
      <c r="E50" s="62" t="s">
        <v>772</v>
      </c>
      <c r="F50" s="62" t="s">
        <v>1157</v>
      </c>
      <c r="G50" s="62" t="s">
        <v>80</v>
      </c>
      <c r="H50" s="93">
        <v>80</v>
      </c>
      <c r="I50" s="43"/>
      <c r="J50" s="43">
        <f t="shared" si="0"/>
        <v>0</v>
      </c>
      <c r="K50" s="44">
        <v>0.23</v>
      </c>
      <c r="L50" s="43">
        <f t="shared" si="1"/>
        <v>0</v>
      </c>
    </row>
    <row r="51" spans="1:12">
      <c r="A51" s="40">
        <f t="shared" si="2"/>
        <v>46</v>
      </c>
      <c r="B51" s="99"/>
      <c r="C51" s="65" t="s">
        <v>1158</v>
      </c>
      <c r="D51" s="65" t="s">
        <v>1159</v>
      </c>
      <c r="E51" s="65" t="s">
        <v>412</v>
      </c>
      <c r="F51" s="65" t="s">
        <v>156</v>
      </c>
      <c r="G51" s="65" t="s">
        <v>31</v>
      </c>
      <c r="H51" s="93">
        <v>1</v>
      </c>
      <c r="I51" s="43"/>
      <c r="J51" s="43">
        <f t="shared" si="0"/>
        <v>0</v>
      </c>
      <c r="K51" s="44">
        <v>0.08</v>
      </c>
      <c r="L51" s="43">
        <f t="shared" si="1"/>
        <v>0</v>
      </c>
    </row>
    <row r="52" spans="1:12" ht="36">
      <c r="A52" s="40">
        <f t="shared" si="2"/>
        <v>47</v>
      </c>
      <c r="B52" s="99"/>
      <c r="C52" s="61" t="s">
        <v>1160</v>
      </c>
      <c r="D52" s="63" t="s">
        <v>315</v>
      </c>
      <c r="E52" s="61" t="s">
        <v>798</v>
      </c>
      <c r="F52" s="61" t="s">
        <v>71</v>
      </c>
      <c r="G52" s="61" t="s">
        <v>874</v>
      </c>
      <c r="H52" s="93">
        <v>1</v>
      </c>
      <c r="I52" s="43"/>
      <c r="J52" s="43">
        <f t="shared" si="0"/>
        <v>0</v>
      </c>
      <c r="K52" s="44">
        <v>0.08</v>
      </c>
      <c r="L52" s="43">
        <f t="shared" si="1"/>
        <v>0</v>
      </c>
    </row>
    <row r="53" spans="1:12" ht="24">
      <c r="A53" s="40">
        <f t="shared" si="2"/>
        <v>48</v>
      </c>
      <c r="B53" s="99"/>
      <c r="C53" s="61" t="s">
        <v>1687</v>
      </c>
      <c r="D53" s="61" t="s">
        <v>1161</v>
      </c>
      <c r="E53" s="61" t="s">
        <v>8</v>
      </c>
      <c r="F53" s="61" t="s">
        <v>13</v>
      </c>
      <c r="G53" s="61" t="s">
        <v>1686</v>
      </c>
      <c r="H53" s="493">
        <v>8</v>
      </c>
      <c r="I53" s="43"/>
      <c r="J53" s="43">
        <f t="shared" si="0"/>
        <v>0</v>
      </c>
      <c r="K53" s="44">
        <v>0.08</v>
      </c>
      <c r="L53" s="43">
        <f t="shared" si="1"/>
        <v>0</v>
      </c>
    </row>
    <row r="54" spans="1:12">
      <c r="A54" s="40">
        <f t="shared" si="2"/>
        <v>49</v>
      </c>
      <c r="B54" s="99"/>
      <c r="C54" s="79" t="s">
        <v>1162</v>
      </c>
      <c r="D54" s="61" t="s">
        <v>1163</v>
      </c>
      <c r="E54" s="41" t="s">
        <v>8</v>
      </c>
      <c r="F54" s="61" t="s">
        <v>373</v>
      </c>
      <c r="G54" s="61" t="s">
        <v>137</v>
      </c>
      <c r="H54" s="93">
        <v>1</v>
      </c>
      <c r="I54" s="43"/>
      <c r="J54" s="43">
        <f t="shared" si="0"/>
        <v>0</v>
      </c>
      <c r="K54" s="44">
        <v>0.08</v>
      </c>
      <c r="L54" s="43">
        <f t="shared" si="1"/>
        <v>0</v>
      </c>
    </row>
    <row r="55" spans="1:12">
      <c r="A55" s="40">
        <f t="shared" si="2"/>
        <v>50</v>
      </c>
      <c r="B55" s="99"/>
      <c r="C55" s="79" t="s">
        <v>1162</v>
      </c>
      <c r="D55" s="61" t="s">
        <v>1163</v>
      </c>
      <c r="E55" s="41" t="s">
        <v>8</v>
      </c>
      <c r="F55" s="61" t="s">
        <v>13</v>
      </c>
      <c r="G55" s="61" t="s">
        <v>137</v>
      </c>
      <c r="H55" s="93">
        <v>1</v>
      </c>
      <c r="I55" s="43"/>
      <c r="J55" s="43">
        <f t="shared" si="0"/>
        <v>0</v>
      </c>
      <c r="K55" s="44">
        <v>0.08</v>
      </c>
      <c r="L55" s="43">
        <f t="shared" si="1"/>
        <v>0</v>
      </c>
    </row>
    <row r="56" spans="1:12">
      <c r="A56" s="40">
        <f t="shared" si="2"/>
        <v>51</v>
      </c>
      <c r="B56" s="99"/>
      <c r="C56" s="79" t="s">
        <v>1164</v>
      </c>
      <c r="D56" s="61" t="s">
        <v>1165</v>
      </c>
      <c r="E56" s="41" t="s">
        <v>59</v>
      </c>
      <c r="F56" s="64">
        <v>0.1</v>
      </c>
      <c r="G56" s="61" t="s">
        <v>1166</v>
      </c>
      <c r="H56" s="93">
        <v>3</v>
      </c>
      <c r="I56" s="43"/>
      <c r="J56" s="43">
        <f t="shared" si="0"/>
        <v>0</v>
      </c>
      <c r="K56" s="44">
        <v>0.08</v>
      </c>
      <c r="L56" s="43">
        <f t="shared" si="1"/>
        <v>0</v>
      </c>
    </row>
    <row r="57" spans="1:12" ht="12.75">
      <c r="A57" s="194" t="s">
        <v>150</v>
      </c>
      <c r="B57" s="194" t="s">
        <v>150</v>
      </c>
      <c r="C57" s="257" t="s">
        <v>150</v>
      </c>
      <c r="D57" s="257" t="s">
        <v>151</v>
      </c>
      <c r="E57" s="407" t="s">
        <v>150</v>
      </c>
      <c r="F57" s="194" t="s">
        <v>150</v>
      </c>
      <c r="G57" s="194" t="s">
        <v>150</v>
      </c>
      <c r="H57" s="194" t="s">
        <v>150</v>
      </c>
      <c r="I57" s="275"/>
      <c r="J57" s="275">
        <f>SUM(J6:J56)</f>
        <v>0</v>
      </c>
      <c r="K57" s="194" t="s">
        <v>150</v>
      </c>
      <c r="L57" s="275">
        <f>SUM(L6:L56)</f>
        <v>0</v>
      </c>
    </row>
    <row r="59" spans="1:12" s="28" customFormat="1" ht="12.75">
      <c r="A59" s="25"/>
      <c r="B59" s="26"/>
      <c r="C59" s="204" t="s">
        <v>319</v>
      </c>
      <c r="D59" s="220"/>
      <c r="E59" s="22"/>
      <c r="G59" s="25"/>
      <c r="H59" s="30"/>
      <c r="I59" s="20"/>
      <c r="J59" s="25"/>
      <c r="K59" s="25"/>
      <c r="L59" s="25"/>
    </row>
    <row r="60" spans="1:12" s="28" customFormat="1" ht="12.75">
      <c r="A60" s="25"/>
      <c r="B60" s="26"/>
      <c r="C60" s="127" t="s">
        <v>445</v>
      </c>
      <c r="D60" s="220"/>
      <c r="E60" s="22"/>
      <c r="G60" s="25"/>
      <c r="H60" s="30"/>
      <c r="I60" s="20"/>
      <c r="J60" s="25"/>
      <c r="K60" s="25"/>
      <c r="L60" s="25"/>
    </row>
    <row r="61" spans="1:12" s="28" customFormat="1" ht="12.75">
      <c r="A61" s="25"/>
      <c r="B61" s="26"/>
      <c r="C61" s="127" t="s">
        <v>320</v>
      </c>
      <c r="D61" s="220"/>
      <c r="E61" s="22"/>
      <c r="G61" s="25"/>
      <c r="H61" s="30"/>
      <c r="I61" s="20"/>
      <c r="J61" s="25"/>
      <c r="K61" s="25"/>
      <c r="L61" s="25"/>
    </row>
    <row r="62" spans="1:12" s="28" customFormat="1" ht="12.75">
      <c r="A62" s="25"/>
      <c r="B62" s="26"/>
      <c r="C62" s="127" t="s">
        <v>321</v>
      </c>
      <c r="D62" s="220"/>
      <c r="E62" s="22"/>
      <c r="G62" s="25"/>
      <c r="H62" s="30"/>
      <c r="I62" s="20"/>
      <c r="J62" s="25"/>
      <c r="K62" s="25"/>
      <c r="L62" s="25"/>
    </row>
    <row r="63" spans="1:12" s="28" customFormat="1" ht="12.75">
      <c r="A63" s="25"/>
      <c r="B63" s="26"/>
      <c r="C63" s="127" t="s">
        <v>655</v>
      </c>
      <c r="D63" s="220"/>
      <c r="E63" s="22"/>
      <c r="G63" s="25"/>
      <c r="H63" s="30"/>
      <c r="I63" s="20"/>
      <c r="J63" s="25"/>
      <c r="K63" s="25"/>
      <c r="L63" s="25"/>
    </row>
    <row r="64" spans="1:12" s="28" customFormat="1" ht="15" customHeight="1">
      <c r="A64" s="25"/>
      <c r="B64" s="26"/>
      <c r="C64" s="126" t="s">
        <v>606</v>
      </c>
      <c r="D64" s="220"/>
      <c r="E64" s="24"/>
      <c r="G64" s="25"/>
      <c r="H64" s="30"/>
      <c r="I64" s="20"/>
      <c r="J64" s="25"/>
      <c r="K64" s="25"/>
      <c r="L64" s="25"/>
    </row>
    <row r="65" spans="1:12" s="28" customFormat="1" ht="22.15" customHeight="1">
      <c r="A65" s="25"/>
      <c r="B65" s="26"/>
      <c r="C65" s="126" t="s">
        <v>1347</v>
      </c>
      <c r="D65" s="262"/>
      <c r="E65" s="24"/>
      <c r="G65" s="25"/>
      <c r="H65" s="30"/>
      <c r="I65" s="20"/>
      <c r="J65" s="25"/>
      <c r="K65" s="25"/>
      <c r="L65" s="25"/>
    </row>
    <row r="66" spans="1:12" s="28" customFormat="1" ht="12.75">
      <c r="A66" s="25"/>
      <c r="B66" s="26"/>
      <c r="C66" s="127" t="s">
        <v>1348</v>
      </c>
      <c r="D66" s="262"/>
      <c r="E66" s="22"/>
      <c r="G66" s="25"/>
      <c r="H66" s="30"/>
      <c r="I66" s="20"/>
      <c r="J66" s="25"/>
      <c r="K66" s="25"/>
      <c r="L66" s="25"/>
    </row>
    <row r="67" spans="1:12" s="28" customFormat="1" ht="12.75">
      <c r="A67" s="25"/>
      <c r="B67" s="26"/>
      <c r="C67" s="204" t="s">
        <v>1349</v>
      </c>
      <c r="D67" s="220"/>
      <c r="E67" s="22"/>
      <c r="G67" s="25"/>
      <c r="H67" s="30"/>
      <c r="I67" s="20"/>
      <c r="J67" s="25"/>
      <c r="K67" s="25"/>
      <c r="L67" s="25"/>
    </row>
    <row r="68" spans="1:12" s="28" customFormat="1" ht="12.75">
      <c r="A68" s="25"/>
      <c r="B68" s="26"/>
      <c r="C68" s="204"/>
      <c r="D68" s="220"/>
      <c r="E68" s="22"/>
      <c r="G68" s="25"/>
      <c r="H68" s="30"/>
      <c r="I68" s="20"/>
      <c r="J68" s="25"/>
      <c r="K68" s="25"/>
      <c r="L68" s="25"/>
    </row>
    <row r="69" spans="1:12" s="28" customFormat="1" ht="12.75">
      <c r="A69" s="25"/>
      <c r="B69" s="26"/>
      <c r="C69" s="205"/>
      <c r="D69" s="206"/>
      <c r="E69" s="22"/>
      <c r="G69" s="25"/>
      <c r="H69" s="30"/>
      <c r="I69" s="20"/>
      <c r="J69" s="25"/>
      <c r="K69" s="25"/>
      <c r="L69" s="25"/>
    </row>
    <row r="70" spans="1:12" s="28" customFormat="1" ht="12.75">
      <c r="A70" s="25"/>
      <c r="B70" s="26"/>
      <c r="C70" s="205"/>
      <c r="D70" s="206"/>
      <c r="E70" s="22"/>
      <c r="G70" s="25"/>
      <c r="H70" s="30"/>
      <c r="I70" s="20"/>
      <c r="J70" s="25"/>
      <c r="K70" s="25"/>
      <c r="L70" s="25"/>
    </row>
    <row r="71" spans="1:12" s="28" customFormat="1" ht="12.75">
      <c r="A71" s="25"/>
      <c r="B71" s="26"/>
      <c r="C71" s="205"/>
      <c r="D71" s="206"/>
      <c r="E71" s="22"/>
      <c r="G71" s="25"/>
      <c r="H71" s="30"/>
      <c r="I71" s="20"/>
      <c r="J71" s="25"/>
      <c r="K71" s="25"/>
      <c r="L71" s="25"/>
    </row>
    <row r="72" spans="1:12" s="28" customFormat="1" ht="12.75">
      <c r="A72" s="25"/>
      <c r="B72" s="26"/>
      <c r="C72" s="205"/>
      <c r="D72" s="206"/>
      <c r="E72" s="22"/>
      <c r="G72" s="25"/>
      <c r="H72" s="30"/>
      <c r="I72" s="20"/>
      <c r="J72" s="25"/>
      <c r="K72" s="25"/>
      <c r="L72" s="25"/>
    </row>
    <row r="73" spans="1:12" s="28" customFormat="1" ht="12.75">
      <c r="A73" s="25"/>
      <c r="B73" s="26"/>
      <c r="C73" s="205"/>
      <c r="D73" s="207"/>
      <c r="E73" s="25"/>
      <c r="G73" s="25"/>
      <c r="H73" s="30"/>
      <c r="I73" s="20"/>
      <c r="J73" s="25"/>
      <c r="K73" s="25"/>
      <c r="L73" s="25"/>
    </row>
  </sheetData>
  <sortState xmlns:xlrd2="http://schemas.microsoft.com/office/spreadsheetml/2017/richdata2" ref="A6:L56">
    <sortCondition ref="A6:A56"/>
  </sortState>
  <conditionalFormatting sqref="H58:H1048576 H46:H56 H5:H44">
    <cfRule type="cellIs" dxfId="127" priority="12" operator="lessThan">
      <formula>0</formula>
    </cfRule>
    <cfRule type="cellIs" dxfId="126" priority="13" operator="lessThan">
      <formula>0</formula>
    </cfRule>
  </conditionalFormatting>
  <conditionalFormatting sqref="H57">
    <cfRule type="cellIs" dxfId="125" priority="2" operator="lessThan">
      <formula>0</formula>
    </cfRule>
    <cfRule type="cellIs" dxfId="124" priority="3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5" firstPageNumber="0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39</vt:i4>
      </vt:variant>
      <vt:variant>
        <vt:lpstr>Nazwane zakresy</vt:lpstr>
      </vt:variant>
      <vt:variant>
        <vt:i4>10</vt:i4>
      </vt:variant>
    </vt:vector>
  </HeadingPairs>
  <TitlesOfParts>
    <vt:vector size="4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Zestawienie</vt:lpstr>
      <vt:lpstr>Wniosek</vt:lpstr>
      <vt:lpstr>Plan zam.</vt:lpstr>
      <vt:lpstr>'16'!_FiltrujBazeDanych</vt:lpstr>
      <vt:lpstr>'17'!_FiltrujBazeDanych</vt:lpstr>
      <vt:lpstr>'18'!_FiltrujBazeDanych</vt:lpstr>
      <vt:lpstr>'19'!_FiltrujBazeDanych</vt:lpstr>
      <vt:lpstr>'33'!_FiltrujBazeDanych</vt:lpstr>
      <vt:lpstr>'34'!_FiltrujBazeDanych</vt:lpstr>
      <vt:lpstr>'36'!_FiltrujBazeDanych</vt:lpstr>
      <vt:lpstr>'17'!Obszar_wydruku</vt:lpstr>
      <vt:lpstr>'18'!Obszar_wydruku</vt:lpstr>
      <vt:lpstr>Wniosek!Obszar_wydruku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Jarosław Rzeczkowski</cp:lastModifiedBy>
  <cp:lastPrinted>2020-01-23T16:09:19Z</cp:lastPrinted>
  <dcterms:created xsi:type="dcterms:W3CDTF">2018-02-19T08:47:35Z</dcterms:created>
  <dcterms:modified xsi:type="dcterms:W3CDTF">2020-12-21T18:28:40Z</dcterms:modified>
</cp:coreProperties>
</file>